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\Monitoring\Комиссии\КОМИССИЯ_2022\14\14_Приложения к Выписке\"/>
    </mc:Choice>
  </mc:AlternateContent>
  <xr:revisionPtr revIDLastSave="0" documentId="13_ncr:1_{29C18C62-BBB7-4F25-B9F3-48F9C3E84C81}" xr6:coauthVersionLast="47" xr6:coauthVersionMax="47" xr10:uidLastSave="{00000000-0000-0000-0000-000000000000}"/>
  <bookViews>
    <workbookView xWindow="-120" yWindow="-120" windowWidth="29040" windowHeight="15840" xr2:uid="{50D7B4F4-B642-4A92-B10E-85D472B23EAB}"/>
  </bookViews>
  <sheets>
    <sheet name="АПП-СБаз" sheetId="1" r:id="rId1"/>
  </sheets>
  <externalReferences>
    <externalReference r:id="rId2"/>
  </externalReferences>
  <definedNames>
    <definedName name="_xlnm._FilterDatabase" localSheetId="0" hidden="1">'АПП-СБаз'!$B$10:$AC$52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2" i="1" l="1"/>
  <c r="AE52" i="1"/>
  <c r="AD52" i="1"/>
  <c r="T52" i="1"/>
  <c r="S52" i="1"/>
  <c r="R52" i="1"/>
  <c r="Q52" i="1"/>
  <c r="H52" i="1"/>
  <c r="G52" i="1"/>
  <c r="AG51" i="1"/>
  <c r="AG52" i="1" s="1"/>
  <c r="AF51" i="1"/>
  <c r="AE51" i="1"/>
  <c r="AD51" i="1"/>
  <c r="AC51" i="1"/>
  <c r="AB51" i="1"/>
  <c r="AA51" i="1"/>
  <c r="Z51" i="1"/>
  <c r="Y51" i="1"/>
  <c r="X51" i="1"/>
  <c r="W51" i="1"/>
  <c r="V51" i="1"/>
  <c r="V52" i="1" s="1"/>
  <c r="U51" i="1"/>
  <c r="U52" i="1" s="1"/>
  <c r="T51" i="1"/>
  <c r="S51" i="1"/>
  <c r="R51" i="1"/>
  <c r="Q51" i="1"/>
  <c r="P51" i="1"/>
  <c r="O51" i="1"/>
  <c r="N51" i="1"/>
  <c r="M51" i="1"/>
  <c r="L51" i="1"/>
  <c r="K51" i="1"/>
  <c r="J51" i="1"/>
  <c r="J52" i="1" s="1"/>
  <c r="I51" i="1"/>
  <c r="I52" i="1" s="1"/>
  <c r="H51" i="1"/>
  <c r="G51" i="1"/>
  <c r="AH50" i="1"/>
  <c r="AH49" i="1"/>
  <c r="AH48" i="1"/>
  <c r="AH47" i="1"/>
  <c r="A47" i="1"/>
  <c r="A48" i="1" s="1"/>
  <c r="A49" i="1" s="1"/>
  <c r="A50" i="1" s="1"/>
  <c r="AH46" i="1"/>
  <c r="AH51" i="1" s="1"/>
  <c r="A46" i="1"/>
  <c r="AH44" i="1"/>
  <c r="AG42" i="1"/>
  <c r="AF42" i="1"/>
  <c r="AE42" i="1"/>
  <c r="AD42" i="1"/>
  <c r="AC42" i="1"/>
  <c r="AC52" i="1" s="1"/>
  <c r="AB42" i="1"/>
  <c r="AB52" i="1" s="1"/>
  <c r="AA42" i="1"/>
  <c r="AA52" i="1" s="1"/>
  <c r="Z42" i="1"/>
  <c r="Z52" i="1" s="1"/>
  <c r="Y42" i="1"/>
  <c r="Y52" i="1" s="1"/>
  <c r="X42" i="1"/>
  <c r="X52" i="1" s="1"/>
  <c r="W42" i="1"/>
  <c r="W52" i="1" s="1"/>
  <c r="V42" i="1"/>
  <c r="U42" i="1"/>
  <c r="T42" i="1"/>
  <c r="S42" i="1"/>
  <c r="R42" i="1"/>
  <c r="Q42" i="1"/>
  <c r="P42" i="1"/>
  <c r="P52" i="1" s="1"/>
  <c r="O42" i="1"/>
  <c r="O52" i="1" s="1"/>
  <c r="N42" i="1"/>
  <c r="N52" i="1" s="1"/>
  <c r="M42" i="1"/>
  <c r="M52" i="1" s="1"/>
  <c r="L42" i="1"/>
  <c r="L52" i="1" s="1"/>
  <c r="K42" i="1"/>
  <c r="K52" i="1" s="1"/>
  <c r="J42" i="1"/>
  <c r="I42" i="1"/>
  <c r="H42" i="1"/>
  <c r="G42" i="1"/>
  <c r="F42" i="1"/>
  <c r="E42" i="1"/>
  <c r="D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42" i="1" s="1"/>
  <c r="AH52" i="1" s="1"/>
</calcChain>
</file>

<file path=xl/sharedStrings.xml><?xml version="1.0" encoding="utf-8"?>
<sst xmlns="http://schemas.openxmlformats.org/spreadsheetml/2006/main" count="130" uniqueCount="84">
  <si>
    <t>Объемы оказания медицинской помощи и объемы финансовых средств в системе обязательного медицинского страхования в амбулаторных условиях на 2023 год</t>
  </si>
  <si>
    <t>Сверх базовая Программа ОМС</t>
  </si>
  <si>
    <t>№ п/п</t>
  </si>
  <si>
    <t>МО</t>
  </si>
  <si>
    <t>Венерология</t>
  </si>
  <si>
    <t>Наркология</t>
  </si>
  <si>
    <t>Психиатрия</t>
  </si>
  <si>
    <t>СПИД</t>
  </si>
  <si>
    <t>Фтизиатрия</t>
  </si>
  <si>
    <t>Паллиативная помощь</t>
  </si>
  <si>
    <t>Паллиативная помощь выездная</t>
  </si>
  <si>
    <t>Профпатология</t>
  </si>
  <si>
    <t>Психотерапевт</t>
  </si>
  <si>
    <t>ОФС,     тыс. руб.</t>
  </si>
  <si>
    <t>посещения</t>
  </si>
  <si>
    <t>обращения</t>
  </si>
  <si>
    <t>обращ.</t>
  </si>
  <si>
    <t>код</t>
  </si>
  <si>
    <t>ОМП</t>
  </si>
  <si>
    <t>ОФС, тыс. руб.</t>
  </si>
  <si>
    <t>В рамках подушевого финансирования</t>
  </si>
  <si>
    <t>ГБУЗ "Психиатрическая больница КО №1"</t>
  </si>
  <si>
    <t>ГБУЗ "Противотуберкулёзный диспансер КО"</t>
  </si>
  <si>
    <t>ГБУЗ "Советский противотуберкулёзный диспансер КО"</t>
  </si>
  <si>
    <t>ГБУЗ "Наркологический диспансер КО"</t>
  </si>
  <si>
    <t>ГБУЗ "Инфекционная больница КО"</t>
  </si>
  <si>
    <t>ГБУЗ "Центр специализированных видов МП КО"</t>
  </si>
  <si>
    <t>ГБУЗ КО "Городская больница № 2"</t>
  </si>
  <si>
    <t>ГБУЗ КО "Городская больница № 3"</t>
  </si>
  <si>
    <t>ГБУЗ КО "Городская больница № 4"</t>
  </si>
  <si>
    <t>ГБУЗ КО "Городская поликлиника 3"</t>
  </si>
  <si>
    <t>ГБУЗ КО "Центральная городская клиническая больница"</t>
  </si>
  <si>
    <t>ГБУЗ КО "Багратионовская ЦРБ"</t>
  </si>
  <si>
    <t>ГБУЗ КО "Балтийская ЦРБ"</t>
  </si>
  <si>
    <t>ГБУЗ КО "Гвардейская ЦРБ"</t>
  </si>
  <si>
    <t>ГБУЗ КО "Гурьевская ЦРБ"</t>
  </si>
  <si>
    <t>ГБУЗ КО "Гусевская ЦРБ"</t>
  </si>
  <si>
    <t>ГБУЗ КО "Зеленоградская ЦРБ"</t>
  </si>
  <si>
    <t>ГБУЗ КО "Краснознаменская ЦРБ"</t>
  </si>
  <si>
    <t>ГБУЗ КО "Ладушкинская ГБ"</t>
  </si>
  <si>
    <t>ГБУЗ КО "Мамоновская ГБ"</t>
  </si>
  <si>
    <t>ГБУЗ КО "МРБ №1"</t>
  </si>
  <si>
    <t>ГБУЗ КО "Неманская ЦРБ"</t>
  </si>
  <si>
    <t>ГБУЗ КО "Нестеровская ЦРБ"</t>
  </si>
  <si>
    <t>ГБУЗ КО "Озерская ЦРБ"</t>
  </si>
  <si>
    <t>ГБУЗ КО "Полесская  ЦРБ"</t>
  </si>
  <si>
    <t>ГБУЗ КО "Правдинская  ЦРБ"</t>
  </si>
  <si>
    <t>ГБУЗ КО "Светловская ЦГБ"</t>
  </si>
  <si>
    <t>ГБУЗ КО "Славская  ЦРБ"</t>
  </si>
  <si>
    <t>ГБУЗ КО "Советская ЦГБ"</t>
  </si>
  <si>
    <t>ГБУЗ КО "Черняховская  ЦРБ"</t>
  </si>
  <si>
    <t>ИТОГО:</t>
  </si>
  <si>
    <t xml:space="preserve">в т.ч. профилактические осмотры учащихся, проведение обязательных диагностических исследований гражданам при постановке их на воинский учет, призыве или поступлении на военную службу по контракту или приравненную к ней службу </t>
  </si>
  <si>
    <t>ГБУЗ "НД КО"</t>
  </si>
  <si>
    <t>Оплата за единицу объема медицинской помощи</t>
  </si>
  <si>
    <t>ГБУЗ "Областная клиническая больница КО"</t>
  </si>
  <si>
    <t>ГБУЗ "Детская областная больница КО"</t>
  </si>
  <si>
    <t>ГБУЗ КО "Городская детская СП"</t>
  </si>
  <si>
    <t>ГБУЗ "Областная СП КО"</t>
  </si>
  <si>
    <t>ГБУЗ КО "Советская СП"</t>
  </si>
  <si>
    <t>ВСЕГО:</t>
  </si>
  <si>
    <t>ТП</t>
  </si>
  <si>
    <t>ГБУЗ -</t>
  </si>
  <si>
    <t>Государственное бюджетное учреждение здравоохранения</t>
  </si>
  <si>
    <t xml:space="preserve">КО - </t>
  </si>
  <si>
    <t>Калининградская область</t>
  </si>
  <si>
    <t>ЦРБ-</t>
  </si>
  <si>
    <t>Центральная районная больница</t>
  </si>
  <si>
    <t>ЦГБ-</t>
  </si>
  <si>
    <t>Центральная городская больница</t>
  </si>
  <si>
    <t>МП -</t>
  </si>
  <si>
    <t>Медицинская помощь</t>
  </si>
  <si>
    <t>СП -</t>
  </si>
  <si>
    <t>Стоматологическая поликлиника</t>
  </si>
  <si>
    <t>МРБ -</t>
  </si>
  <si>
    <t>Межрайонная больница</t>
  </si>
  <si>
    <t>ОМП -</t>
  </si>
  <si>
    <t>ОФС -</t>
  </si>
  <si>
    <t>Объемы медицинской помощи</t>
  </si>
  <si>
    <t>Объемы финансовых средств</t>
  </si>
  <si>
    <t xml:space="preserve">к Выписке из Протокола  </t>
  </si>
  <si>
    <t>заседания Комиссии № 14 от 30.12.2022 года</t>
  </si>
  <si>
    <t>Приложение №4</t>
  </si>
  <si>
    <t xml:space="preserve">Стоматология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</si>
</sst>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3" xfId="0" applyFont="1" applyBorder="1" applyAlignment="1">
      <alignment vertical="top" wrapText="1"/>
    </xf>
    <xf numFmtId="3" fontId="6" fillId="0" borderId="24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3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vertical="top" wrapText="1"/>
    </xf>
    <xf numFmtId="3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top"/>
    </xf>
    <xf numFmtId="0" fontId="6" fillId="0" borderId="36" xfId="0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40" xfId="0" applyFont="1" applyBorder="1" applyAlignment="1">
      <alignment vertical="top"/>
    </xf>
    <xf numFmtId="3" fontId="6" fillId="0" borderId="41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top"/>
    </xf>
    <xf numFmtId="0" fontId="6" fillId="0" borderId="45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3" fontId="6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3" fontId="7" fillId="0" borderId="48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4" fontId="7" fillId="0" borderId="5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6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7" fillId="0" borderId="55" xfId="0" applyFont="1" applyBorder="1" applyAlignment="1">
      <alignment vertical="top"/>
    </xf>
    <xf numFmtId="3" fontId="7" fillId="0" borderId="54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6" fillId="0" borderId="0" xfId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7" fillId="0" borderId="57" xfId="0" applyFont="1" applyBorder="1" applyAlignment="1">
      <alignment vertical="top"/>
    </xf>
    <xf numFmtId="3" fontId="7" fillId="0" borderId="14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58" xfId="0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4" xfId="1" xr:uid="{9359495B-8152-403B-A4FC-A12295A0B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F9A4-4918-4811-84F0-639A544D6935}">
  <sheetPr>
    <pageSetUpPr fitToPage="1"/>
  </sheetPr>
  <dimension ref="A1:AN64"/>
  <sheetViews>
    <sheetView tabSelected="1" zoomScale="86" zoomScaleNormal="86" workbookViewId="0">
      <pane xSplit="3" ySplit="10" topLeftCell="D41" activePane="bottomRight" state="frozen"/>
      <selection pane="topRight" activeCell="C1" sqref="C1"/>
      <selection pane="bottomLeft" activeCell="A5" sqref="A5"/>
      <selection pane="bottomRight" activeCell="A6" sqref="A6:AH6"/>
    </sheetView>
  </sheetViews>
  <sheetFormatPr defaultRowHeight="15" x14ac:dyDescent="0.25"/>
  <cols>
    <col min="1" max="1" width="6.7109375" style="1" customWidth="1"/>
    <col min="2" max="2" width="11.42578125" style="2" hidden="1" customWidth="1"/>
    <col min="3" max="3" width="27.140625" style="1" customWidth="1"/>
    <col min="4" max="4" width="7.42578125" style="3" customWidth="1"/>
    <col min="5" max="5" width="10.28515625" style="3" customWidth="1"/>
    <col min="6" max="6" width="7.42578125" style="3" customWidth="1"/>
    <col min="7" max="7" width="10.28515625" style="3" customWidth="1"/>
    <col min="8" max="8" width="7.42578125" style="3" customWidth="1"/>
    <col min="9" max="9" width="10.28515625" style="3" customWidth="1"/>
    <col min="10" max="10" width="7.42578125" style="3" customWidth="1"/>
    <col min="11" max="11" width="10.28515625" style="3" customWidth="1"/>
    <col min="12" max="12" width="8.5703125" style="3" customWidth="1"/>
    <col min="13" max="13" width="10.28515625" style="3" customWidth="1"/>
    <col min="14" max="14" width="7.42578125" style="3" customWidth="1"/>
    <col min="15" max="15" width="10.28515625" style="3" customWidth="1"/>
    <col min="16" max="16" width="7.42578125" style="3" customWidth="1"/>
    <col min="17" max="17" width="10.28515625" style="3" customWidth="1"/>
    <col min="18" max="18" width="8.5703125" style="3" customWidth="1"/>
    <col min="19" max="19" width="10.28515625" style="3" customWidth="1"/>
    <col min="20" max="20" width="9.42578125" style="3" customWidth="1"/>
    <col min="21" max="21" width="10.28515625" style="3" customWidth="1"/>
    <col min="22" max="22" width="7.42578125" style="3" customWidth="1"/>
    <col min="23" max="23" width="9.140625" style="3" customWidth="1"/>
    <col min="24" max="24" width="6.28515625" style="3" customWidth="1"/>
    <col min="25" max="25" width="10.28515625" style="3" customWidth="1"/>
    <col min="26" max="26" width="6.28515625" style="3" customWidth="1"/>
    <col min="27" max="27" width="9.140625" style="3" customWidth="1"/>
    <col min="28" max="28" width="7.42578125" style="3" customWidth="1"/>
    <col min="29" max="29" width="10.28515625" style="3" customWidth="1"/>
    <col min="30" max="30" width="4.5703125" style="3" customWidth="1"/>
    <col min="31" max="31" width="9.140625" style="3" customWidth="1"/>
    <col min="32" max="32" width="6.28515625" style="3" customWidth="1"/>
    <col min="33" max="33" width="9.140625" style="3" customWidth="1"/>
    <col min="34" max="34" width="11.7109375" style="3" customWidth="1"/>
    <col min="35" max="16384" width="9.140625" style="1"/>
  </cols>
  <sheetData>
    <row r="1" spans="1:40" ht="15.75" customHeight="1" x14ac:dyDescent="0.25">
      <c r="AH1" s="85" t="s">
        <v>82</v>
      </c>
      <c r="AI1" s="4"/>
      <c r="AJ1" s="5"/>
      <c r="AK1" s="5"/>
      <c r="AL1" s="5"/>
    </row>
    <row r="2" spans="1:40" ht="15.75" customHeight="1" x14ac:dyDescent="0.25">
      <c r="AH2" s="85" t="s">
        <v>80</v>
      </c>
      <c r="AI2" s="4"/>
      <c r="AJ2" s="5"/>
      <c r="AK2" s="5"/>
      <c r="AL2" s="5"/>
    </row>
    <row r="3" spans="1:40" ht="15.75" customHeight="1" x14ac:dyDescent="0.25">
      <c r="AH3" s="85" t="s">
        <v>81</v>
      </c>
      <c r="AI3" s="4"/>
      <c r="AJ3" s="6"/>
      <c r="AK3" s="6"/>
      <c r="AL3" s="6"/>
      <c r="AM3" s="6"/>
      <c r="AN3" s="6"/>
    </row>
    <row r="5" spans="1:40" ht="37.5" customHeight="1" x14ac:dyDescent="0.25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40" ht="15" customHeight="1" x14ac:dyDescent="0.2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40" ht="19.5" thickBot="1" x14ac:dyDescent="0.3">
      <c r="L7" s="8"/>
      <c r="M7" s="7"/>
    </row>
    <row r="8" spans="1:40" s="10" customFormat="1" ht="33" customHeight="1" x14ac:dyDescent="0.25">
      <c r="A8" s="92" t="s">
        <v>2</v>
      </c>
      <c r="B8" s="9"/>
      <c r="C8" s="87" t="s">
        <v>3</v>
      </c>
      <c r="D8" s="95" t="s">
        <v>4</v>
      </c>
      <c r="E8" s="96"/>
      <c r="F8" s="96"/>
      <c r="G8" s="97"/>
      <c r="H8" s="95" t="s">
        <v>5</v>
      </c>
      <c r="I8" s="96"/>
      <c r="J8" s="96"/>
      <c r="K8" s="97"/>
      <c r="L8" s="95" t="s">
        <v>6</v>
      </c>
      <c r="M8" s="96"/>
      <c r="N8" s="96"/>
      <c r="O8" s="97"/>
      <c r="P8" s="88" t="s">
        <v>7</v>
      </c>
      <c r="Q8" s="90"/>
      <c r="R8" s="95" t="s">
        <v>8</v>
      </c>
      <c r="S8" s="96"/>
      <c r="T8" s="96"/>
      <c r="U8" s="97"/>
      <c r="V8" s="91" t="s">
        <v>9</v>
      </c>
      <c r="W8" s="91"/>
      <c r="X8" s="100" t="s">
        <v>10</v>
      </c>
      <c r="Y8" s="100"/>
      <c r="Z8" s="86" t="s">
        <v>11</v>
      </c>
      <c r="AA8" s="87"/>
      <c r="AB8" s="88" t="s">
        <v>83</v>
      </c>
      <c r="AC8" s="89"/>
      <c r="AD8" s="89"/>
      <c r="AE8" s="90"/>
      <c r="AF8" s="86" t="s">
        <v>12</v>
      </c>
      <c r="AG8" s="91"/>
      <c r="AH8" s="106" t="s">
        <v>13</v>
      </c>
    </row>
    <row r="9" spans="1:40" s="12" customFormat="1" x14ac:dyDescent="0.25">
      <c r="A9" s="93"/>
      <c r="B9" s="11"/>
      <c r="C9" s="94"/>
      <c r="D9" s="98" t="s">
        <v>14</v>
      </c>
      <c r="E9" s="99"/>
      <c r="F9" s="98" t="s">
        <v>15</v>
      </c>
      <c r="G9" s="99" t="s">
        <v>16</v>
      </c>
      <c r="H9" s="98" t="s">
        <v>14</v>
      </c>
      <c r="I9" s="99"/>
      <c r="J9" s="98" t="s">
        <v>15</v>
      </c>
      <c r="K9" s="99" t="s">
        <v>16</v>
      </c>
      <c r="L9" s="98" t="s">
        <v>14</v>
      </c>
      <c r="M9" s="99"/>
      <c r="N9" s="98" t="s">
        <v>15</v>
      </c>
      <c r="O9" s="99" t="s">
        <v>16</v>
      </c>
      <c r="P9" s="98" t="s">
        <v>14</v>
      </c>
      <c r="Q9" s="99"/>
      <c r="R9" s="98" t="s">
        <v>14</v>
      </c>
      <c r="S9" s="99"/>
      <c r="T9" s="98" t="s">
        <v>15</v>
      </c>
      <c r="U9" s="99" t="s">
        <v>16</v>
      </c>
      <c r="V9" s="98" t="s">
        <v>14</v>
      </c>
      <c r="W9" s="99"/>
      <c r="X9" s="98" t="s">
        <v>14</v>
      </c>
      <c r="Y9" s="99"/>
      <c r="Z9" s="98" t="s">
        <v>14</v>
      </c>
      <c r="AA9" s="99"/>
      <c r="AB9" s="98" t="s">
        <v>14</v>
      </c>
      <c r="AC9" s="99"/>
      <c r="AD9" s="98" t="s">
        <v>15</v>
      </c>
      <c r="AE9" s="99" t="s">
        <v>16</v>
      </c>
      <c r="AF9" s="98" t="s">
        <v>14</v>
      </c>
      <c r="AG9" s="99"/>
      <c r="AH9" s="107"/>
    </row>
    <row r="10" spans="1:40" ht="35.25" customHeight="1" thickBot="1" x14ac:dyDescent="0.3">
      <c r="A10" s="93"/>
      <c r="B10" s="13" t="s">
        <v>17</v>
      </c>
      <c r="C10" s="94"/>
      <c r="D10" s="14" t="s">
        <v>18</v>
      </c>
      <c r="E10" s="14" t="s">
        <v>19</v>
      </c>
      <c r="F10" s="14" t="s">
        <v>18</v>
      </c>
      <c r="G10" s="14" t="s">
        <v>19</v>
      </c>
      <c r="H10" s="14" t="s">
        <v>18</v>
      </c>
      <c r="I10" s="14" t="s">
        <v>19</v>
      </c>
      <c r="J10" s="14" t="s">
        <v>18</v>
      </c>
      <c r="K10" s="14" t="s">
        <v>19</v>
      </c>
      <c r="L10" s="14" t="s">
        <v>18</v>
      </c>
      <c r="M10" s="14" t="s">
        <v>19</v>
      </c>
      <c r="N10" s="14" t="s">
        <v>18</v>
      </c>
      <c r="O10" s="14" t="s">
        <v>19</v>
      </c>
      <c r="P10" s="14" t="s">
        <v>18</v>
      </c>
      <c r="Q10" s="14" t="s">
        <v>19</v>
      </c>
      <c r="R10" s="14" t="s">
        <v>18</v>
      </c>
      <c r="S10" s="14" t="s">
        <v>19</v>
      </c>
      <c r="T10" s="14" t="s">
        <v>18</v>
      </c>
      <c r="U10" s="14" t="s">
        <v>19</v>
      </c>
      <c r="V10" s="14" t="s">
        <v>18</v>
      </c>
      <c r="W10" s="14" t="s">
        <v>19</v>
      </c>
      <c r="X10" s="14" t="s">
        <v>18</v>
      </c>
      <c r="Y10" s="14" t="s">
        <v>19</v>
      </c>
      <c r="Z10" s="14" t="s">
        <v>18</v>
      </c>
      <c r="AA10" s="14" t="s">
        <v>19</v>
      </c>
      <c r="AB10" s="14" t="s">
        <v>18</v>
      </c>
      <c r="AC10" s="14" t="s">
        <v>19</v>
      </c>
      <c r="AD10" s="14" t="s">
        <v>18</v>
      </c>
      <c r="AE10" s="14" t="s">
        <v>19</v>
      </c>
      <c r="AF10" s="14" t="s">
        <v>18</v>
      </c>
      <c r="AG10" s="14" t="s">
        <v>19</v>
      </c>
      <c r="AH10" s="107"/>
    </row>
    <row r="11" spans="1:40" ht="22.5" customHeight="1" thickBot="1" x14ac:dyDescent="0.3">
      <c r="A11" s="101" t="s">
        <v>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</row>
    <row r="12" spans="1:40" ht="30" x14ac:dyDescent="0.25">
      <c r="A12" s="15">
        <v>1</v>
      </c>
      <c r="B12" s="16">
        <v>390650</v>
      </c>
      <c r="C12" s="17" t="s">
        <v>21</v>
      </c>
      <c r="D12" s="18">
        <v>0</v>
      </c>
      <c r="E12" s="19">
        <v>0</v>
      </c>
      <c r="F12" s="18">
        <v>0</v>
      </c>
      <c r="G12" s="19">
        <v>0</v>
      </c>
      <c r="H12" s="18">
        <v>0</v>
      </c>
      <c r="I12" s="19">
        <v>0</v>
      </c>
      <c r="J12" s="18">
        <v>0</v>
      </c>
      <c r="K12" s="19">
        <v>0</v>
      </c>
      <c r="L12" s="18">
        <v>90773</v>
      </c>
      <c r="M12" s="19">
        <v>29119.978400000004</v>
      </c>
      <c r="N12" s="18">
        <v>22130</v>
      </c>
      <c r="O12" s="19">
        <v>29632.07</v>
      </c>
      <c r="P12" s="18"/>
      <c r="Q12" s="19"/>
      <c r="R12" s="18">
        <v>0</v>
      </c>
      <c r="S12" s="19">
        <v>0</v>
      </c>
      <c r="T12" s="18">
        <v>0</v>
      </c>
      <c r="U12" s="19">
        <v>0</v>
      </c>
      <c r="V12" s="18">
        <v>0</v>
      </c>
      <c r="W12" s="19">
        <v>0</v>
      </c>
      <c r="X12" s="18">
        <v>0</v>
      </c>
      <c r="Y12" s="19">
        <v>0</v>
      </c>
      <c r="Z12" s="18"/>
      <c r="AA12" s="19"/>
      <c r="AB12" s="18"/>
      <c r="AC12" s="19"/>
      <c r="AD12" s="18"/>
      <c r="AE12" s="19"/>
      <c r="AF12" s="18">
        <v>1136</v>
      </c>
      <c r="AG12" s="19">
        <v>513.01760000000002</v>
      </c>
      <c r="AH12" s="20">
        <f>E12+G12+I12+K12+M12+O12+Q12+S12+U12+W12+Y12+AA12+AC12+AE12+AG12</f>
        <v>59265.065999999999</v>
      </c>
    </row>
    <row r="13" spans="1:40" ht="45" x14ac:dyDescent="0.25">
      <c r="A13" s="21">
        <v>2</v>
      </c>
      <c r="B13" s="22">
        <v>391150</v>
      </c>
      <c r="C13" s="23" t="s">
        <v>22</v>
      </c>
      <c r="D13" s="24">
        <v>0</v>
      </c>
      <c r="E13" s="25">
        <v>0</v>
      </c>
      <c r="F13" s="24">
        <v>0</v>
      </c>
      <c r="G13" s="25">
        <v>0</v>
      </c>
      <c r="H13" s="26">
        <v>0</v>
      </c>
      <c r="I13" s="27">
        <v>0</v>
      </c>
      <c r="J13" s="26">
        <v>0</v>
      </c>
      <c r="K13" s="27">
        <v>0</v>
      </c>
      <c r="L13" s="24">
        <v>0</v>
      </c>
      <c r="M13" s="25">
        <v>0</v>
      </c>
      <c r="N13" s="24">
        <v>0</v>
      </c>
      <c r="O13" s="25">
        <v>0</v>
      </c>
      <c r="P13" s="26"/>
      <c r="Q13" s="27"/>
      <c r="R13" s="24">
        <v>15052</v>
      </c>
      <c r="S13" s="25">
        <v>28407.639599999999</v>
      </c>
      <c r="T13" s="24">
        <v>55613</v>
      </c>
      <c r="U13" s="25">
        <v>23661.10698</v>
      </c>
      <c r="V13" s="24">
        <v>0</v>
      </c>
      <c r="W13" s="25">
        <v>0</v>
      </c>
      <c r="X13" s="24">
        <v>0</v>
      </c>
      <c r="Y13" s="25">
        <v>0</v>
      </c>
      <c r="Z13" s="24"/>
      <c r="AA13" s="25"/>
      <c r="AB13" s="24"/>
      <c r="AC13" s="25"/>
      <c r="AD13" s="24"/>
      <c r="AE13" s="25"/>
      <c r="AF13" s="24">
        <v>0</v>
      </c>
      <c r="AG13" s="25">
        <v>0</v>
      </c>
      <c r="AH13" s="28">
        <f>E13+G13+I13+K13+M13+O13+Q13+S13+U13+W13+Y13+AA13+AC13+AE13+AG13</f>
        <v>52068.746579999999</v>
      </c>
    </row>
    <row r="14" spans="1:40" ht="45" x14ac:dyDescent="0.25">
      <c r="A14" s="21">
        <v>3</v>
      </c>
      <c r="B14" s="22">
        <v>391160</v>
      </c>
      <c r="C14" s="23" t="s">
        <v>23</v>
      </c>
      <c r="D14" s="24">
        <v>0</v>
      </c>
      <c r="E14" s="25">
        <v>0</v>
      </c>
      <c r="F14" s="24">
        <v>0</v>
      </c>
      <c r="G14" s="25">
        <v>0</v>
      </c>
      <c r="H14" s="26">
        <v>0</v>
      </c>
      <c r="I14" s="27">
        <v>0</v>
      </c>
      <c r="J14" s="26">
        <v>0</v>
      </c>
      <c r="K14" s="27">
        <v>0</v>
      </c>
      <c r="L14" s="24">
        <v>0</v>
      </c>
      <c r="M14" s="25">
        <v>0</v>
      </c>
      <c r="N14" s="24">
        <v>0</v>
      </c>
      <c r="O14" s="25">
        <v>0</v>
      </c>
      <c r="P14" s="26"/>
      <c r="Q14" s="27"/>
      <c r="R14" s="24">
        <v>150</v>
      </c>
      <c r="S14" s="25">
        <v>283.09500000000003</v>
      </c>
      <c r="T14" s="24">
        <v>6522</v>
      </c>
      <c r="U14" s="25">
        <v>3023.3401199999998</v>
      </c>
      <c r="V14" s="24">
        <v>0</v>
      </c>
      <c r="W14" s="25">
        <v>0</v>
      </c>
      <c r="X14" s="24">
        <v>0</v>
      </c>
      <c r="Y14" s="25">
        <v>0</v>
      </c>
      <c r="Z14" s="24"/>
      <c r="AA14" s="25"/>
      <c r="AB14" s="24"/>
      <c r="AC14" s="25"/>
      <c r="AD14" s="24"/>
      <c r="AE14" s="25"/>
      <c r="AF14" s="24">
        <v>0</v>
      </c>
      <c r="AG14" s="25">
        <v>0</v>
      </c>
      <c r="AH14" s="28">
        <f t="shared" ref="AH14:AH40" si="0">E14+G14+I14+K14+M14+O14+Q14+S14+U14+W14+Y14+AA14+AC14+AE14+AG14</f>
        <v>3306.4351200000001</v>
      </c>
    </row>
    <row r="15" spans="1:40" ht="30" x14ac:dyDescent="0.25">
      <c r="A15" s="21">
        <v>4</v>
      </c>
      <c r="B15" s="29">
        <v>391240</v>
      </c>
      <c r="C15" s="30" t="s">
        <v>24</v>
      </c>
      <c r="D15" s="24">
        <v>0</v>
      </c>
      <c r="E15" s="25">
        <v>0</v>
      </c>
      <c r="F15" s="24">
        <v>0</v>
      </c>
      <c r="G15" s="78">
        <v>0</v>
      </c>
      <c r="H15" s="24">
        <v>78679</v>
      </c>
      <c r="I15" s="78">
        <v>23403.601699999999</v>
      </c>
      <c r="J15" s="24">
        <v>19231</v>
      </c>
      <c r="K15" s="78">
        <v>30467.673300000002</v>
      </c>
      <c r="L15" s="24">
        <v>0</v>
      </c>
      <c r="M15" s="78">
        <v>0</v>
      </c>
      <c r="N15" s="24">
        <v>0</v>
      </c>
      <c r="O15" s="25">
        <v>0</v>
      </c>
      <c r="P15" s="31"/>
      <c r="Q15" s="32"/>
      <c r="R15" s="24">
        <v>0</v>
      </c>
      <c r="S15" s="78">
        <v>0</v>
      </c>
      <c r="T15" s="24">
        <v>0</v>
      </c>
      <c r="U15" s="78">
        <v>0</v>
      </c>
      <c r="V15" s="24">
        <v>0</v>
      </c>
      <c r="W15" s="25">
        <v>0</v>
      </c>
      <c r="X15" s="24">
        <v>0</v>
      </c>
      <c r="Y15" s="25">
        <v>0</v>
      </c>
      <c r="Z15" s="24"/>
      <c r="AA15" s="78"/>
      <c r="AB15" s="24"/>
      <c r="AC15" s="25"/>
      <c r="AD15" s="24"/>
      <c r="AE15" s="25"/>
      <c r="AF15" s="24">
        <v>3519</v>
      </c>
      <c r="AG15" s="25">
        <v>1589.1804000000002</v>
      </c>
      <c r="AH15" s="28">
        <f t="shared" si="0"/>
        <v>55460.455399999999</v>
      </c>
    </row>
    <row r="16" spans="1:40" ht="30" x14ac:dyDescent="0.25">
      <c r="A16" s="21">
        <v>5</v>
      </c>
      <c r="B16" s="22">
        <v>391100</v>
      </c>
      <c r="C16" s="23" t="s">
        <v>25</v>
      </c>
      <c r="D16" s="24">
        <v>0</v>
      </c>
      <c r="E16" s="25">
        <v>0</v>
      </c>
      <c r="F16" s="24">
        <v>0</v>
      </c>
      <c r="G16" s="25">
        <v>0</v>
      </c>
      <c r="H16" s="26">
        <v>0</v>
      </c>
      <c r="I16" s="27">
        <v>0</v>
      </c>
      <c r="J16" s="26">
        <v>0</v>
      </c>
      <c r="K16" s="27">
        <v>0</v>
      </c>
      <c r="L16" s="24">
        <v>0</v>
      </c>
      <c r="M16" s="25">
        <v>0</v>
      </c>
      <c r="N16" s="24">
        <v>0</v>
      </c>
      <c r="O16" s="25">
        <v>0</v>
      </c>
      <c r="P16" s="24">
        <v>50627</v>
      </c>
      <c r="Q16" s="27">
        <v>98039.185500000007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/>
      <c r="AA16" s="25"/>
      <c r="AB16" s="24">
        <v>500</v>
      </c>
      <c r="AC16" s="25">
        <v>186.54</v>
      </c>
      <c r="AD16" s="24"/>
      <c r="AE16" s="25"/>
      <c r="AF16" s="24">
        <v>3411</v>
      </c>
      <c r="AG16" s="25">
        <v>1540.4076</v>
      </c>
      <c r="AH16" s="28">
        <f t="shared" si="0"/>
        <v>99766.133100000006</v>
      </c>
    </row>
    <row r="17" spans="1:34" ht="45" x14ac:dyDescent="0.25">
      <c r="A17" s="21">
        <v>6</v>
      </c>
      <c r="B17" s="22">
        <v>390050</v>
      </c>
      <c r="C17" s="23" t="s">
        <v>26</v>
      </c>
      <c r="D17" s="24">
        <v>40277</v>
      </c>
      <c r="E17" s="25">
        <v>9557.7320999999993</v>
      </c>
      <c r="F17" s="24">
        <v>9825</v>
      </c>
      <c r="G17" s="25">
        <v>11067.862499999999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0</v>
      </c>
      <c r="O17" s="25">
        <v>0</v>
      </c>
      <c r="P17" s="24"/>
      <c r="Q17" s="25"/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/>
      <c r="AA17" s="25"/>
      <c r="AB17" s="24"/>
      <c r="AC17" s="25"/>
      <c r="AD17" s="24"/>
      <c r="AE17" s="25"/>
      <c r="AF17" s="24">
        <v>0</v>
      </c>
      <c r="AG17" s="25">
        <v>0</v>
      </c>
      <c r="AH17" s="28">
        <f t="shared" si="0"/>
        <v>20625.594599999997</v>
      </c>
    </row>
    <row r="18" spans="1:34" ht="30" x14ac:dyDescent="0.25">
      <c r="A18" s="21">
        <v>8</v>
      </c>
      <c r="B18" s="22">
        <v>390100</v>
      </c>
      <c r="C18" s="23" t="s">
        <v>27</v>
      </c>
      <c r="D18" s="24">
        <v>0</v>
      </c>
      <c r="E18" s="25">
        <v>0</v>
      </c>
      <c r="F18" s="24">
        <v>0</v>
      </c>
      <c r="G18" s="25">
        <v>0</v>
      </c>
      <c r="H18" s="26">
        <v>0</v>
      </c>
      <c r="I18" s="27">
        <v>0</v>
      </c>
      <c r="J18" s="26">
        <v>0</v>
      </c>
      <c r="K18" s="27">
        <v>0</v>
      </c>
      <c r="L18" s="24">
        <v>0</v>
      </c>
      <c r="M18" s="25">
        <v>0</v>
      </c>
      <c r="N18" s="24">
        <v>0</v>
      </c>
      <c r="O18" s="25">
        <v>0</v>
      </c>
      <c r="P18" s="26"/>
      <c r="Q18" s="27"/>
      <c r="R18" s="24">
        <v>0</v>
      </c>
      <c r="S18" s="25">
        <v>0</v>
      </c>
      <c r="T18" s="24">
        <v>0</v>
      </c>
      <c r="U18" s="25">
        <v>0</v>
      </c>
      <c r="V18" s="24">
        <v>1186</v>
      </c>
      <c r="W18" s="25">
        <v>554.57359999999994</v>
      </c>
      <c r="X18" s="24">
        <v>3985</v>
      </c>
      <c r="Y18" s="25">
        <v>9318.1255000000001</v>
      </c>
      <c r="Z18" s="24"/>
      <c r="AA18" s="25"/>
      <c r="AB18" s="24"/>
      <c r="AC18" s="25"/>
      <c r="AD18" s="24"/>
      <c r="AE18" s="25"/>
      <c r="AF18" s="24">
        <v>0</v>
      </c>
      <c r="AG18" s="25">
        <v>0</v>
      </c>
      <c r="AH18" s="28">
        <f t="shared" si="0"/>
        <v>9872.6990999999998</v>
      </c>
    </row>
    <row r="19" spans="1:34" ht="30" x14ac:dyDescent="0.25">
      <c r="A19" s="21">
        <v>7</v>
      </c>
      <c r="B19" s="22">
        <v>390090</v>
      </c>
      <c r="C19" s="23" t="s">
        <v>28</v>
      </c>
      <c r="D19" s="24">
        <v>0</v>
      </c>
      <c r="E19" s="25">
        <v>0</v>
      </c>
      <c r="F19" s="24">
        <v>0</v>
      </c>
      <c r="G19" s="25">
        <v>0</v>
      </c>
      <c r="H19" s="26">
        <v>0</v>
      </c>
      <c r="I19" s="27">
        <v>0</v>
      </c>
      <c r="J19" s="26">
        <v>0</v>
      </c>
      <c r="K19" s="27">
        <v>0</v>
      </c>
      <c r="L19" s="24">
        <v>0</v>
      </c>
      <c r="M19" s="25">
        <v>0</v>
      </c>
      <c r="N19" s="24">
        <v>0</v>
      </c>
      <c r="O19" s="25">
        <v>0</v>
      </c>
      <c r="P19" s="26"/>
      <c r="Q19" s="27"/>
      <c r="R19" s="24">
        <v>0</v>
      </c>
      <c r="S19" s="25">
        <v>0</v>
      </c>
      <c r="T19" s="24">
        <v>0</v>
      </c>
      <c r="U19" s="25">
        <v>0</v>
      </c>
      <c r="V19" s="24">
        <v>1172</v>
      </c>
      <c r="W19" s="25">
        <v>548.02720000000011</v>
      </c>
      <c r="X19" s="24">
        <v>0</v>
      </c>
      <c r="Y19" s="25">
        <v>0</v>
      </c>
      <c r="Z19" s="24"/>
      <c r="AA19" s="25"/>
      <c r="AB19" s="24"/>
      <c r="AC19" s="25"/>
      <c r="AD19" s="24"/>
      <c r="AE19" s="25"/>
      <c r="AF19" s="24">
        <v>0</v>
      </c>
      <c r="AG19" s="25">
        <v>0</v>
      </c>
      <c r="AH19" s="28">
        <f t="shared" si="0"/>
        <v>548.02720000000011</v>
      </c>
    </row>
    <row r="20" spans="1:34" ht="30" x14ac:dyDescent="0.25">
      <c r="A20" s="21">
        <v>10</v>
      </c>
      <c r="B20" s="22">
        <v>390400</v>
      </c>
      <c r="C20" s="23" t="s">
        <v>29</v>
      </c>
      <c r="D20" s="24">
        <v>0</v>
      </c>
      <c r="E20" s="25">
        <v>0</v>
      </c>
      <c r="F20" s="24">
        <v>0</v>
      </c>
      <c r="G20" s="25">
        <v>0</v>
      </c>
      <c r="H20" s="26">
        <v>0</v>
      </c>
      <c r="I20" s="27">
        <v>0</v>
      </c>
      <c r="J20" s="26">
        <v>0</v>
      </c>
      <c r="K20" s="27">
        <v>0</v>
      </c>
      <c r="L20" s="24">
        <v>0</v>
      </c>
      <c r="M20" s="25">
        <v>0</v>
      </c>
      <c r="N20" s="24">
        <v>0</v>
      </c>
      <c r="O20" s="25">
        <v>0</v>
      </c>
      <c r="P20" s="26"/>
      <c r="Q20" s="27"/>
      <c r="R20" s="24">
        <v>0</v>
      </c>
      <c r="S20" s="25">
        <v>0</v>
      </c>
      <c r="T20" s="24">
        <v>0</v>
      </c>
      <c r="U20" s="25">
        <v>0</v>
      </c>
      <c r="V20" s="24">
        <v>2532</v>
      </c>
      <c r="W20" s="25">
        <v>1183.9631999999999</v>
      </c>
      <c r="X20" s="24">
        <v>0</v>
      </c>
      <c r="Y20" s="25">
        <v>0</v>
      </c>
      <c r="Z20" s="24"/>
      <c r="AA20" s="25"/>
      <c r="AB20" s="24"/>
      <c r="AC20" s="25"/>
      <c r="AD20" s="24"/>
      <c r="AE20" s="25"/>
      <c r="AF20" s="24">
        <v>0</v>
      </c>
      <c r="AG20" s="25">
        <v>0</v>
      </c>
      <c r="AH20" s="28">
        <f t="shared" si="0"/>
        <v>1183.9631999999999</v>
      </c>
    </row>
    <row r="21" spans="1:34" ht="30" x14ac:dyDescent="0.25">
      <c r="A21" s="21">
        <v>9</v>
      </c>
      <c r="B21" s="22">
        <v>390110</v>
      </c>
      <c r="C21" s="23" t="s">
        <v>30</v>
      </c>
      <c r="D21" s="24">
        <v>0</v>
      </c>
      <c r="E21" s="25">
        <v>0</v>
      </c>
      <c r="F21" s="24">
        <v>0</v>
      </c>
      <c r="G21" s="25">
        <v>0</v>
      </c>
      <c r="H21" s="26">
        <v>0</v>
      </c>
      <c r="I21" s="27">
        <v>0</v>
      </c>
      <c r="J21" s="26">
        <v>0</v>
      </c>
      <c r="K21" s="27">
        <v>0</v>
      </c>
      <c r="L21" s="24">
        <v>0</v>
      </c>
      <c r="M21" s="25">
        <v>0</v>
      </c>
      <c r="N21" s="24">
        <v>0</v>
      </c>
      <c r="O21" s="25">
        <v>0</v>
      </c>
      <c r="P21" s="26"/>
      <c r="Q21" s="27"/>
      <c r="R21" s="24">
        <v>0</v>
      </c>
      <c r="S21" s="25">
        <v>0</v>
      </c>
      <c r="T21" s="24">
        <v>0</v>
      </c>
      <c r="U21" s="25">
        <v>0</v>
      </c>
      <c r="V21" s="24">
        <v>190</v>
      </c>
      <c r="W21" s="25">
        <v>88.843999999999994</v>
      </c>
      <c r="X21" s="24">
        <v>0</v>
      </c>
      <c r="Y21" s="25">
        <v>0</v>
      </c>
      <c r="Z21" s="24"/>
      <c r="AA21" s="25"/>
      <c r="AB21" s="24"/>
      <c r="AC21" s="25"/>
      <c r="AD21" s="24"/>
      <c r="AE21" s="25"/>
      <c r="AF21" s="24">
        <v>0</v>
      </c>
      <c r="AG21" s="25">
        <v>0</v>
      </c>
      <c r="AH21" s="28">
        <f t="shared" si="0"/>
        <v>88.843999999999994</v>
      </c>
    </row>
    <row r="22" spans="1:34" ht="45" x14ac:dyDescent="0.25">
      <c r="A22" s="21">
        <v>11</v>
      </c>
      <c r="B22" s="22">
        <v>390440</v>
      </c>
      <c r="C22" s="23" t="s">
        <v>31</v>
      </c>
      <c r="D22" s="24">
        <v>0</v>
      </c>
      <c r="E22" s="25">
        <v>0</v>
      </c>
      <c r="F22" s="24">
        <v>0</v>
      </c>
      <c r="G22" s="25">
        <v>0</v>
      </c>
      <c r="H22" s="26">
        <v>0</v>
      </c>
      <c r="I22" s="27">
        <v>0</v>
      </c>
      <c r="J22" s="26">
        <v>0</v>
      </c>
      <c r="K22" s="27">
        <v>0</v>
      </c>
      <c r="L22" s="24">
        <v>0</v>
      </c>
      <c r="M22" s="25">
        <v>0</v>
      </c>
      <c r="N22" s="24">
        <v>0</v>
      </c>
      <c r="O22" s="25">
        <v>0</v>
      </c>
      <c r="P22" s="26"/>
      <c r="Q22" s="27"/>
      <c r="R22" s="24">
        <v>0</v>
      </c>
      <c r="S22" s="25">
        <v>0</v>
      </c>
      <c r="T22" s="24">
        <v>0</v>
      </c>
      <c r="U22" s="25">
        <v>0</v>
      </c>
      <c r="V22" s="24">
        <v>1483</v>
      </c>
      <c r="W22" s="25">
        <v>693.45080000000007</v>
      </c>
      <c r="X22" s="24">
        <v>0</v>
      </c>
      <c r="Y22" s="25">
        <v>0</v>
      </c>
      <c r="Z22" s="24"/>
      <c r="AA22" s="25"/>
      <c r="AB22" s="24"/>
      <c r="AC22" s="25"/>
      <c r="AD22" s="24"/>
      <c r="AE22" s="25"/>
      <c r="AF22" s="24">
        <v>0</v>
      </c>
      <c r="AG22" s="25">
        <v>0</v>
      </c>
      <c r="AH22" s="28">
        <f t="shared" si="0"/>
        <v>693.45080000000007</v>
      </c>
    </row>
    <row r="23" spans="1:34" ht="30" x14ac:dyDescent="0.25">
      <c r="A23" s="21">
        <v>12</v>
      </c>
      <c r="B23" s="22">
        <v>390200</v>
      </c>
      <c r="C23" s="23" t="s">
        <v>32</v>
      </c>
      <c r="D23" s="24">
        <v>1746</v>
      </c>
      <c r="E23" s="25">
        <v>414.32580000000007</v>
      </c>
      <c r="F23" s="24">
        <v>426</v>
      </c>
      <c r="G23" s="25">
        <v>479.88900000000001</v>
      </c>
      <c r="H23" s="26">
        <v>0</v>
      </c>
      <c r="I23" s="27">
        <v>0</v>
      </c>
      <c r="J23" s="26">
        <v>0</v>
      </c>
      <c r="K23" s="27">
        <v>0</v>
      </c>
      <c r="L23" s="24">
        <v>3936</v>
      </c>
      <c r="M23" s="25">
        <v>1262.6688000000001</v>
      </c>
      <c r="N23" s="24">
        <v>960</v>
      </c>
      <c r="O23" s="25">
        <v>1285.44</v>
      </c>
      <c r="P23" s="26"/>
      <c r="Q23" s="27"/>
      <c r="R23" s="24">
        <v>622</v>
      </c>
      <c r="S23" s="25">
        <v>1173.9005999999999</v>
      </c>
      <c r="T23" s="24">
        <v>2542</v>
      </c>
      <c r="U23" s="25">
        <v>1081.5193199999999</v>
      </c>
      <c r="V23" s="24">
        <v>380</v>
      </c>
      <c r="W23" s="25">
        <v>177.68799999999999</v>
      </c>
      <c r="X23" s="24">
        <v>0</v>
      </c>
      <c r="Y23" s="25">
        <v>0</v>
      </c>
      <c r="Z23" s="24"/>
      <c r="AA23" s="25"/>
      <c r="AB23" s="24"/>
      <c r="AC23" s="25"/>
      <c r="AD23" s="24"/>
      <c r="AE23" s="25"/>
      <c r="AF23" s="24">
        <v>0</v>
      </c>
      <c r="AG23" s="25">
        <v>0</v>
      </c>
      <c r="AH23" s="28">
        <f t="shared" si="0"/>
        <v>5875.4315200000001</v>
      </c>
    </row>
    <row r="24" spans="1:34" ht="30" x14ac:dyDescent="0.25">
      <c r="A24" s="21">
        <v>13</v>
      </c>
      <c r="B24" s="22">
        <v>390160</v>
      </c>
      <c r="C24" s="23" t="s">
        <v>33</v>
      </c>
      <c r="D24" s="24">
        <v>1826</v>
      </c>
      <c r="E24" s="25">
        <v>433.30980000000005</v>
      </c>
      <c r="F24" s="24">
        <v>445</v>
      </c>
      <c r="G24" s="25">
        <v>501.29250000000002</v>
      </c>
      <c r="H24" s="26">
        <v>0</v>
      </c>
      <c r="I24" s="27">
        <v>0</v>
      </c>
      <c r="J24" s="26">
        <v>0</v>
      </c>
      <c r="K24" s="27">
        <v>0</v>
      </c>
      <c r="L24" s="24">
        <v>4116</v>
      </c>
      <c r="M24" s="25">
        <v>1320.4128000000001</v>
      </c>
      <c r="N24" s="24">
        <v>1003</v>
      </c>
      <c r="O24" s="25">
        <v>1343.0170000000001</v>
      </c>
      <c r="P24" s="26"/>
      <c r="Q24" s="27"/>
      <c r="R24" s="24">
        <v>650</v>
      </c>
      <c r="S24" s="25">
        <v>1226.7449999999999</v>
      </c>
      <c r="T24" s="24">
        <v>2658</v>
      </c>
      <c r="U24" s="25">
        <v>1130.8726799999999</v>
      </c>
      <c r="V24" s="24">
        <v>398</v>
      </c>
      <c r="W24" s="25">
        <v>186.10480000000001</v>
      </c>
      <c r="X24" s="24">
        <v>0</v>
      </c>
      <c r="Y24" s="25">
        <v>0</v>
      </c>
      <c r="Z24" s="24"/>
      <c r="AA24" s="25"/>
      <c r="AB24" s="24"/>
      <c r="AC24" s="25"/>
      <c r="AD24" s="24"/>
      <c r="AE24" s="25"/>
      <c r="AF24" s="24">
        <v>0</v>
      </c>
      <c r="AG24" s="25">
        <v>0</v>
      </c>
      <c r="AH24" s="28">
        <f t="shared" si="0"/>
        <v>6141.7545799999998</v>
      </c>
    </row>
    <row r="25" spans="1:34" ht="30" x14ac:dyDescent="0.25">
      <c r="A25" s="21">
        <v>14</v>
      </c>
      <c r="B25" s="22">
        <v>390210</v>
      </c>
      <c r="C25" s="23" t="s">
        <v>34</v>
      </c>
      <c r="D25" s="24">
        <v>1828</v>
      </c>
      <c r="E25" s="25">
        <v>433.78440000000001</v>
      </c>
      <c r="F25" s="24">
        <v>446</v>
      </c>
      <c r="G25" s="25">
        <v>502.41899999999998</v>
      </c>
      <c r="H25" s="26">
        <v>0</v>
      </c>
      <c r="I25" s="27">
        <v>0</v>
      </c>
      <c r="J25" s="26">
        <v>0</v>
      </c>
      <c r="K25" s="27">
        <v>0</v>
      </c>
      <c r="L25" s="24">
        <v>4119</v>
      </c>
      <c r="M25" s="25">
        <v>1321.3751999999999</v>
      </c>
      <c r="N25" s="24">
        <v>1004</v>
      </c>
      <c r="O25" s="25">
        <v>1344.356</v>
      </c>
      <c r="P25" s="26"/>
      <c r="Q25" s="27"/>
      <c r="R25" s="24">
        <v>651</v>
      </c>
      <c r="S25" s="25">
        <v>1228.6323</v>
      </c>
      <c r="T25" s="24">
        <v>2660</v>
      </c>
      <c r="U25" s="25">
        <v>1131.7235999999998</v>
      </c>
      <c r="V25" s="24">
        <v>398</v>
      </c>
      <c r="W25" s="25">
        <v>186.10480000000001</v>
      </c>
      <c r="X25" s="24">
        <v>0</v>
      </c>
      <c r="Y25" s="25">
        <v>0</v>
      </c>
      <c r="Z25" s="24"/>
      <c r="AA25" s="25"/>
      <c r="AB25" s="24"/>
      <c r="AC25" s="25"/>
      <c r="AD25" s="24"/>
      <c r="AE25" s="25"/>
      <c r="AF25" s="24">
        <v>0</v>
      </c>
      <c r="AG25" s="25">
        <v>0</v>
      </c>
      <c r="AH25" s="28">
        <f t="shared" si="0"/>
        <v>6148.3952999999992</v>
      </c>
    </row>
    <row r="26" spans="1:34" ht="30" x14ac:dyDescent="0.25">
      <c r="A26" s="21">
        <v>15</v>
      </c>
      <c r="B26" s="22">
        <v>390220</v>
      </c>
      <c r="C26" s="23" t="s">
        <v>35</v>
      </c>
      <c r="D26" s="24">
        <v>5028</v>
      </c>
      <c r="E26" s="25">
        <v>1193.1444000000001</v>
      </c>
      <c r="F26" s="24">
        <v>1226</v>
      </c>
      <c r="G26" s="25">
        <v>1381.0889999999999</v>
      </c>
      <c r="H26" s="26">
        <v>0</v>
      </c>
      <c r="I26" s="27">
        <v>0</v>
      </c>
      <c r="J26" s="26">
        <v>0</v>
      </c>
      <c r="K26" s="27">
        <v>0</v>
      </c>
      <c r="L26" s="24">
        <v>11332</v>
      </c>
      <c r="M26" s="25">
        <v>3635.3056000000001</v>
      </c>
      <c r="N26" s="24">
        <v>2763</v>
      </c>
      <c r="O26" s="25">
        <v>3699.6570000000002</v>
      </c>
      <c r="P26" s="26"/>
      <c r="Q26" s="27"/>
      <c r="R26" s="24">
        <v>1790</v>
      </c>
      <c r="S26" s="25">
        <v>3378.2669999999998</v>
      </c>
      <c r="T26" s="24">
        <v>7317</v>
      </c>
      <c r="U26" s="25">
        <v>3113.0908199999999</v>
      </c>
      <c r="V26" s="24">
        <v>1095</v>
      </c>
      <c r="W26" s="25">
        <v>512.02200000000005</v>
      </c>
      <c r="X26" s="24">
        <v>0</v>
      </c>
      <c r="Y26" s="25">
        <v>0</v>
      </c>
      <c r="Z26" s="24"/>
      <c r="AA26" s="25"/>
      <c r="AB26" s="24"/>
      <c r="AC26" s="25"/>
      <c r="AD26" s="24"/>
      <c r="AE26" s="25"/>
      <c r="AF26" s="24">
        <v>0</v>
      </c>
      <c r="AG26" s="25">
        <v>0</v>
      </c>
      <c r="AH26" s="28">
        <f t="shared" si="0"/>
        <v>16912.575820000002</v>
      </c>
    </row>
    <row r="27" spans="1:34" x14ac:dyDescent="0.25">
      <c r="A27" s="21">
        <v>16</v>
      </c>
      <c r="B27" s="22">
        <v>390230</v>
      </c>
      <c r="C27" s="23" t="s">
        <v>36</v>
      </c>
      <c r="D27" s="24">
        <v>2081</v>
      </c>
      <c r="E27" s="25">
        <v>493.82130000000006</v>
      </c>
      <c r="F27" s="24">
        <v>508</v>
      </c>
      <c r="G27" s="25">
        <v>572.26199999999994</v>
      </c>
      <c r="H27" s="26">
        <v>0</v>
      </c>
      <c r="I27" s="27">
        <v>0</v>
      </c>
      <c r="J27" s="26">
        <v>0</v>
      </c>
      <c r="K27" s="27">
        <v>0</v>
      </c>
      <c r="L27" s="24">
        <v>4690</v>
      </c>
      <c r="M27" s="25">
        <v>1504.5519999999999</v>
      </c>
      <c r="N27" s="24">
        <v>1143</v>
      </c>
      <c r="O27" s="25">
        <v>1530.4770000000001</v>
      </c>
      <c r="P27" s="26"/>
      <c r="Q27" s="27"/>
      <c r="R27" s="24">
        <v>741</v>
      </c>
      <c r="S27" s="25">
        <v>1398.4893</v>
      </c>
      <c r="T27" s="24">
        <v>3028</v>
      </c>
      <c r="U27" s="25">
        <v>1288.29288</v>
      </c>
      <c r="V27" s="24">
        <v>453</v>
      </c>
      <c r="W27" s="25">
        <v>211.82280000000003</v>
      </c>
      <c r="X27" s="24">
        <v>0</v>
      </c>
      <c r="Y27" s="25">
        <v>0</v>
      </c>
      <c r="Z27" s="24"/>
      <c r="AA27" s="25"/>
      <c r="AB27" s="24"/>
      <c r="AC27" s="25"/>
      <c r="AD27" s="24"/>
      <c r="AE27" s="25"/>
      <c r="AF27" s="24">
        <v>0</v>
      </c>
      <c r="AG27" s="25">
        <v>0</v>
      </c>
      <c r="AH27" s="28">
        <f t="shared" si="0"/>
        <v>6999.7172799999998</v>
      </c>
    </row>
    <row r="28" spans="1:34" ht="30" x14ac:dyDescent="0.25">
      <c r="A28" s="21">
        <v>17</v>
      </c>
      <c r="B28" s="22">
        <v>390240</v>
      </c>
      <c r="C28" s="23" t="s">
        <v>37</v>
      </c>
      <c r="D28" s="24">
        <v>2305</v>
      </c>
      <c r="E28" s="25">
        <v>546.97649999999999</v>
      </c>
      <c r="F28" s="24">
        <v>562</v>
      </c>
      <c r="G28" s="25">
        <v>633.09299999999996</v>
      </c>
      <c r="H28" s="26">
        <v>0</v>
      </c>
      <c r="I28" s="27">
        <v>0</v>
      </c>
      <c r="J28" s="26">
        <v>0</v>
      </c>
      <c r="K28" s="27">
        <v>0</v>
      </c>
      <c r="L28" s="24">
        <v>5195</v>
      </c>
      <c r="M28" s="25">
        <v>1666.556</v>
      </c>
      <c r="N28" s="24">
        <v>1267</v>
      </c>
      <c r="O28" s="25">
        <v>1696.5129999999999</v>
      </c>
      <c r="P28" s="26"/>
      <c r="Q28" s="27"/>
      <c r="R28" s="24">
        <v>821</v>
      </c>
      <c r="S28" s="25">
        <v>1549.4733000000001</v>
      </c>
      <c r="T28" s="24">
        <v>3355</v>
      </c>
      <c r="U28" s="25">
        <v>1427.4183</v>
      </c>
      <c r="V28" s="24">
        <v>502</v>
      </c>
      <c r="W28" s="25">
        <v>234.73520000000002</v>
      </c>
      <c r="X28" s="24">
        <v>0</v>
      </c>
      <c r="Y28" s="25">
        <v>0</v>
      </c>
      <c r="Z28" s="24"/>
      <c r="AA28" s="25"/>
      <c r="AB28" s="24"/>
      <c r="AC28" s="25"/>
      <c r="AD28" s="24"/>
      <c r="AE28" s="25"/>
      <c r="AF28" s="24">
        <v>0</v>
      </c>
      <c r="AG28" s="25">
        <v>0</v>
      </c>
      <c r="AH28" s="28">
        <f t="shared" si="0"/>
        <v>7754.7653000000009</v>
      </c>
    </row>
    <row r="29" spans="1:34" ht="30" x14ac:dyDescent="0.25">
      <c r="A29" s="21">
        <v>18</v>
      </c>
      <c r="B29" s="22">
        <v>390290</v>
      </c>
      <c r="C29" s="23" t="s">
        <v>38</v>
      </c>
      <c r="D29" s="24">
        <v>678</v>
      </c>
      <c r="E29" s="25">
        <v>160.88939999999999</v>
      </c>
      <c r="F29" s="24">
        <v>165</v>
      </c>
      <c r="G29" s="25">
        <v>185.8725</v>
      </c>
      <c r="H29" s="26">
        <v>0</v>
      </c>
      <c r="I29" s="27">
        <v>0</v>
      </c>
      <c r="J29" s="26">
        <v>0</v>
      </c>
      <c r="K29" s="27">
        <v>0</v>
      </c>
      <c r="L29" s="24">
        <v>1527</v>
      </c>
      <c r="M29" s="25">
        <v>489.86160000000001</v>
      </c>
      <c r="N29" s="24">
        <v>372</v>
      </c>
      <c r="O29" s="25">
        <v>498.108</v>
      </c>
      <c r="P29" s="26"/>
      <c r="Q29" s="27"/>
      <c r="R29" s="24">
        <v>241</v>
      </c>
      <c r="S29" s="25">
        <v>454.83929999999998</v>
      </c>
      <c r="T29" s="24">
        <v>986</v>
      </c>
      <c r="U29" s="25">
        <v>419.50355999999999</v>
      </c>
      <c r="V29" s="24">
        <v>148</v>
      </c>
      <c r="W29" s="25">
        <v>69.204800000000006</v>
      </c>
      <c r="X29" s="24">
        <v>0</v>
      </c>
      <c r="Y29" s="25">
        <v>0</v>
      </c>
      <c r="Z29" s="24"/>
      <c r="AA29" s="25"/>
      <c r="AB29" s="24"/>
      <c r="AC29" s="25"/>
      <c r="AD29" s="24"/>
      <c r="AE29" s="25"/>
      <c r="AF29" s="24">
        <v>0</v>
      </c>
      <c r="AG29" s="25">
        <v>0</v>
      </c>
      <c r="AH29" s="28">
        <f t="shared" si="0"/>
        <v>2278.27916</v>
      </c>
    </row>
    <row r="30" spans="1:34" ht="30" x14ac:dyDescent="0.25">
      <c r="A30" s="21">
        <v>19</v>
      </c>
      <c r="B30" s="22">
        <v>390380</v>
      </c>
      <c r="C30" s="23" t="s">
        <v>39</v>
      </c>
      <c r="D30" s="24">
        <v>428</v>
      </c>
      <c r="E30" s="25">
        <v>101.56440000000001</v>
      </c>
      <c r="F30" s="24">
        <v>104</v>
      </c>
      <c r="G30" s="25">
        <v>117.15600000000001</v>
      </c>
      <c r="H30" s="26">
        <v>0</v>
      </c>
      <c r="I30" s="27">
        <v>0</v>
      </c>
      <c r="J30" s="26">
        <v>0</v>
      </c>
      <c r="K30" s="27">
        <v>0</v>
      </c>
      <c r="L30" s="24">
        <v>964</v>
      </c>
      <c r="M30" s="25">
        <v>309.25120000000004</v>
      </c>
      <c r="N30" s="24">
        <v>235</v>
      </c>
      <c r="O30" s="25">
        <v>314.66500000000002</v>
      </c>
      <c r="P30" s="26"/>
      <c r="Q30" s="27"/>
      <c r="R30" s="24">
        <v>152</v>
      </c>
      <c r="S30" s="25">
        <v>286.86959999999999</v>
      </c>
      <c r="T30" s="24">
        <v>623</v>
      </c>
      <c r="U30" s="25">
        <v>265.06157999999999</v>
      </c>
      <c r="V30" s="24">
        <v>93</v>
      </c>
      <c r="W30" s="25">
        <v>43.486800000000002</v>
      </c>
      <c r="X30" s="24">
        <v>0</v>
      </c>
      <c r="Y30" s="25">
        <v>0</v>
      </c>
      <c r="Z30" s="24"/>
      <c r="AA30" s="25"/>
      <c r="AB30" s="24"/>
      <c r="AC30" s="25"/>
      <c r="AD30" s="24"/>
      <c r="AE30" s="25"/>
      <c r="AF30" s="24">
        <v>0</v>
      </c>
      <c r="AG30" s="25">
        <v>0</v>
      </c>
      <c r="AH30" s="28">
        <f t="shared" si="0"/>
        <v>1438.05458</v>
      </c>
    </row>
    <row r="31" spans="1:34" ht="30" x14ac:dyDescent="0.25">
      <c r="A31" s="21">
        <v>20</v>
      </c>
      <c r="B31" s="22">
        <v>390370</v>
      </c>
      <c r="C31" s="23" t="s">
        <v>40</v>
      </c>
      <c r="D31" s="24">
        <v>726</v>
      </c>
      <c r="E31" s="25">
        <v>172.27980000000002</v>
      </c>
      <c r="F31" s="24">
        <v>177</v>
      </c>
      <c r="G31" s="25">
        <v>199.3905</v>
      </c>
      <c r="H31" s="26">
        <v>0</v>
      </c>
      <c r="I31" s="27">
        <v>0</v>
      </c>
      <c r="J31" s="26">
        <v>0</v>
      </c>
      <c r="K31" s="27">
        <v>0</v>
      </c>
      <c r="L31" s="24">
        <v>1635</v>
      </c>
      <c r="M31" s="25">
        <v>524.50800000000004</v>
      </c>
      <c r="N31" s="24">
        <v>399</v>
      </c>
      <c r="O31" s="25">
        <v>534.26099999999997</v>
      </c>
      <c r="P31" s="26"/>
      <c r="Q31" s="27"/>
      <c r="R31" s="24">
        <v>258</v>
      </c>
      <c r="S31" s="25">
        <v>486.92339999999996</v>
      </c>
      <c r="T31" s="24">
        <v>1056</v>
      </c>
      <c r="U31" s="25">
        <v>449.28575999999993</v>
      </c>
      <c r="V31" s="24">
        <v>158</v>
      </c>
      <c r="W31" s="25">
        <v>73.880800000000008</v>
      </c>
      <c r="X31" s="24">
        <v>0</v>
      </c>
      <c r="Y31" s="25">
        <v>0</v>
      </c>
      <c r="Z31" s="24"/>
      <c r="AA31" s="25"/>
      <c r="AB31" s="24"/>
      <c r="AC31" s="25"/>
      <c r="AD31" s="24"/>
      <c r="AE31" s="25"/>
      <c r="AF31" s="24">
        <v>0</v>
      </c>
      <c r="AG31" s="25">
        <v>0</v>
      </c>
      <c r="AH31" s="28">
        <f t="shared" si="0"/>
        <v>2440.5292599999998</v>
      </c>
    </row>
    <row r="32" spans="1:34" x14ac:dyDescent="0.25">
      <c r="A32" s="21">
        <v>21</v>
      </c>
      <c r="B32" s="22">
        <v>390480</v>
      </c>
      <c r="C32" s="23" t="s">
        <v>41</v>
      </c>
      <c r="D32" s="24">
        <v>1152</v>
      </c>
      <c r="E32" s="25">
        <v>273.36960000000005</v>
      </c>
      <c r="F32" s="24">
        <v>281</v>
      </c>
      <c r="G32" s="25">
        <v>316.54649999999998</v>
      </c>
      <c r="H32" s="26">
        <v>0</v>
      </c>
      <c r="I32" s="27">
        <v>0</v>
      </c>
      <c r="J32" s="26">
        <v>0</v>
      </c>
      <c r="K32" s="27">
        <v>0</v>
      </c>
      <c r="L32" s="24">
        <v>2597</v>
      </c>
      <c r="M32" s="25">
        <v>833.11759999999992</v>
      </c>
      <c r="N32" s="24">
        <v>633</v>
      </c>
      <c r="O32" s="25">
        <v>847.58699999999999</v>
      </c>
      <c r="P32" s="26"/>
      <c r="Q32" s="27"/>
      <c r="R32" s="24">
        <v>410</v>
      </c>
      <c r="S32" s="25">
        <v>773.79300000000001</v>
      </c>
      <c r="T32" s="24">
        <v>1677</v>
      </c>
      <c r="U32" s="25">
        <v>713.49641999999994</v>
      </c>
      <c r="V32" s="24">
        <v>251</v>
      </c>
      <c r="W32" s="25">
        <v>117.36760000000001</v>
      </c>
      <c r="X32" s="24">
        <v>0</v>
      </c>
      <c r="Y32" s="25">
        <v>0</v>
      </c>
      <c r="Z32" s="24"/>
      <c r="AA32" s="25"/>
      <c r="AB32" s="24"/>
      <c r="AC32" s="25"/>
      <c r="AD32" s="24"/>
      <c r="AE32" s="25"/>
      <c r="AF32" s="24">
        <v>0</v>
      </c>
      <c r="AG32" s="25">
        <v>0</v>
      </c>
      <c r="AH32" s="28">
        <f t="shared" si="0"/>
        <v>3875.27772</v>
      </c>
    </row>
    <row r="33" spans="1:34" x14ac:dyDescent="0.25">
      <c r="A33" s="21">
        <v>22</v>
      </c>
      <c r="B33" s="22">
        <v>390260</v>
      </c>
      <c r="C33" s="23" t="s">
        <v>42</v>
      </c>
      <c r="D33" s="24">
        <v>854</v>
      </c>
      <c r="E33" s="25">
        <v>202.6542</v>
      </c>
      <c r="F33" s="24">
        <v>208</v>
      </c>
      <c r="G33" s="25">
        <v>234.31200000000001</v>
      </c>
      <c r="H33" s="26">
        <v>0</v>
      </c>
      <c r="I33" s="27">
        <v>0</v>
      </c>
      <c r="J33" s="26">
        <v>0</v>
      </c>
      <c r="K33" s="27">
        <v>0</v>
      </c>
      <c r="L33" s="24">
        <v>1925</v>
      </c>
      <c r="M33" s="25">
        <v>617.54</v>
      </c>
      <c r="N33" s="24">
        <v>469</v>
      </c>
      <c r="O33" s="25">
        <v>627.99099999999999</v>
      </c>
      <c r="P33" s="26"/>
      <c r="Q33" s="27"/>
      <c r="R33" s="24">
        <v>304</v>
      </c>
      <c r="S33" s="25">
        <v>573.73919999999998</v>
      </c>
      <c r="T33" s="24">
        <v>1243</v>
      </c>
      <c r="U33" s="25">
        <v>528.84678000000008</v>
      </c>
      <c r="V33" s="24">
        <v>186</v>
      </c>
      <c r="W33" s="25">
        <v>86.973600000000005</v>
      </c>
      <c r="X33" s="24">
        <v>0</v>
      </c>
      <c r="Y33" s="25">
        <v>0</v>
      </c>
      <c r="Z33" s="24"/>
      <c r="AA33" s="25"/>
      <c r="AB33" s="24"/>
      <c r="AC33" s="25"/>
      <c r="AD33" s="24"/>
      <c r="AE33" s="25"/>
      <c r="AF33" s="24">
        <v>0</v>
      </c>
      <c r="AG33" s="25">
        <v>0</v>
      </c>
      <c r="AH33" s="28">
        <f t="shared" si="0"/>
        <v>2872.0567799999994</v>
      </c>
    </row>
    <row r="34" spans="1:34" ht="30" x14ac:dyDescent="0.25">
      <c r="A34" s="21">
        <v>23</v>
      </c>
      <c r="B34" s="22">
        <v>390250</v>
      </c>
      <c r="C34" s="23" t="s">
        <v>43</v>
      </c>
      <c r="D34" s="24">
        <v>792</v>
      </c>
      <c r="E34" s="25">
        <v>187.94159999999999</v>
      </c>
      <c r="F34" s="24">
        <v>193</v>
      </c>
      <c r="G34" s="25">
        <v>217.4145</v>
      </c>
      <c r="H34" s="26">
        <v>0</v>
      </c>
      <c r="I34" s="27">
        <v>0</v>
      </c>
      <c r="J34" s="26">
        <v>0</v>
      </c>
      <c r="K34" s="27">
        <v>0</v>
      </c>
      <c r="L34" s="24">
        <v>1786</v>
      </c>
      <c r="M34" s="25">
        <v>572.94880000000001</v>
      </c>
      <c r="N34" s="24">
        <v>435</v>
      </c>
      <c r="O34" s="25">
        <v>582.46500000000003</v>
      </c>
      <c r="P34" s="26"/>
      <c r="Q34" s="27"/>
      <c r="R34" s="24">
        <v>282</v>
      </c>
      <c r="S34" s="25">
        <v>532.21859999999992</v>
      </c>
      <c r="T34" s="24">
        <v>1153</v>
      </c>
      <c r="U34" s="25">
        <v>490.55538000000001</v>
      </c>
      <c r="V34" s="24">
        <v>173</v>
      </c>
      <c r="W34" s="25">
        <v>80.894800000000004</v>
      </c>
      <c r="X34" s="24">
        <v>0</v>
      </c>
      <c r="Y34" s="25">
        <v>0</v>
      </c>
      <c r="Z34" s="24"/>
      <c r="AA34" s="25"/>
      <c r="AB34" s="24"/>
      <c r="AC34" s="25"/>
      <c r="AD34" s="24"/>
      <c r="AE34" s="25"/>
      <c r="AF34" s="24">
        <v>0</v>
      </c>
      <c r="AG34" s="25">
        <v>0</v>
      </c>
      <c r="AH34" s="28">
        <f t="shared" si="0"/>
        <v>2664.4386800000002</v>
      </c>
    </row>
    <row r="35" spans="1:34" x14ac:dyDescent="0.25">
      <c r="A35" s="21">
        <v>24</v>
      </c>
      <c r="B35" s="22">
        <v>390300</v>
      </c>
      <c r="C35" s="23" t="s">
        <v>44</v>
      </c>
      <c r="D35" s="24">
        <v>2581</v>
      </c>
      <c r="E35" s="25">
        <v>612.47130000000004</v>
      </c>
      <c r="F35" s="24">
        <v>629</v>
      </c>
      <c r="G35" s="25">
        <v>708.56849999999997</v>
      </c>
      <c r="H35" s="26">
        <v>0</v>
      </c>
      <c r="I35" s="27">
        <v>0</v>
      </c>
      <c r="J35" s="26">
        <v>0</v>
      </c>
      <c r="K35" s="27">
        <v>0</v>
      </c>
      <c r="L35" s="24">
        <v>5816</v>
      </c>
      <c r="M35" s="25">
        <v>1865.7728</v>
      </c>
      <c r="N35" s="24">
        <v>1418</v>
      </c>
      <c r="O35" s="25">
        <v>1898.702</v>
      </c>
      <c r="P35" s="26"/>
      <c r="Q35" s="27"/>
      <c r="R35" s="24">
        <v>919</v>
      </c>
      <c r="S35" s="25">
        <v>1734.4286999999999</v>
      </c>
      <c r="T35" s="24">
        <v>3756</v>
      </c>
      <c r="U35" s="25">
        <v>1598.0277599999999</v>
      </c>
      <c r="V35" s="24">
        <v>562</v>
      </c>
      <c r="W35" s="25">
        <v>262.7912</v>
      </c>
      <c r="X35" s="24">
        <v>725</v>
      </c>
      <c r="Y35" s="25">
        <v>1695.2675000000002</v>
      </c>
      <c r="Z35" s="24"/>
      <c r="AA35" s="25"/>
      <c r="AB35" s="24"/>
      <c r="AC35" s="25"/>
      <c r="AD35" s="24"/>
      <c r="AE35" s="25"/>
      <c r="AF35" s="24">
        <v>0</v>
      </c>
      <c r="AG35" s="25">
        <v>0</v>
      </c>
      <c r="AH35" s="28">
        <f t="shared" si="0"/>
        <v>10376.029759999999</v>
      </c>
    </row>
    <row r="36" spans="1:34" ht="30" x14ac:dyDescent="0.25">
      <c r="A36" s="21">
        <v>25</v>
      </c>
      <c r="B36" s="22">
        <v>390310</v>
      </c>
      <c r="C36" s="23" t="s">
        <v>45</v>
      </c>
      <c r="D36" s="24">
        <v>1150</v>
      </c>
      <c r="E36" s="25">
        <v>272.89499999999998</v>
      </c>
      <c r="F36" s="24">
        <v>281</v>
      </c>
      <c r="G36" s="25">
        <v>316.54649999999998</v>
      </c>
      <c r="H36" s="26">
        <v>0</v>
      </c>
      <c r="I36" s="27">
        <v>0</v>
      </c>
      <c r="J36" s="26">
        <v>0</v>
      </c>
      <c r="K36" s="27">
        <v>0</v>
      </c>
      <c r="L36" s="24">
        <v>2593</v>
      </c>
      <c r="M36" s="25">
        <v>831.83440000000007</v>
      </c>
      <c r="N36" s="24">
        <v>632</v>
      </c>
      <c r="O36" s="25">
        <v>846.24800000000005</v>
      </c>
      <c r="P36" s="26"/>
      <c r="Q36" s="27"/>
      <c r="R36" s="24">
        <v>410</v>
      </c>
      <c r="S36" s="25">
        <v>773.79300000000001</v>
      </c>
      <c r="T36" s="24">
        <v>1674</v>
      </c>
      <c r="U36" s="25">
        <v>712.22003999999993</v>
      </c>
      <c r="V36" s="24">
        <v>251</v>
      </c>
      <c r="W36" s="25">
        <v>117.36760000000001</v>
      </c>
      <c r="X36" s="24">
        <v>0</v>
      </c>
      <c r="Y36" s="25">
        <v>0</v>
      </c>
      <c r="Z36" s="24"/>
      <c r="AA36" s="25"/>
      <c r="AB36" s="24"/>
      <c r="AC36" s="25"/>
      <c r="AD36" s="24"/>
      <c r="AE36" s="25"/>
      <c r="AF36" s="24">
        <v>0</v>
      </c>
      <c r="AG36" s="25">
        <v>0</v>
      </c>
      <c r="AH36" s="28">
        <f t="shared" si="0"/>
        <v>3870.90454</v>
      </c>
    </row>
    <row r="37" spans="1:34" ht="30" x14ac:dyDescent="0.25">
      <c r="A37" s="21">
        <v>26</v>
      </c>
      <c r="B37" s="22">
        <v>390320</v>
      </c>
      <c r="C37" s="23" t="s">
        <v>46</v>
      </c>
      <c r="D37" s="24">
        <v>1151</v>
      </c>
      <c r="E37" s="25">
        <v>273.13229999999999</v>
      </c>
      <c r="F37" s="24">
        <v>281</v>
      </c>
      <c r="G37" s="25">
        <v>316.54649999999998</v>
      </c>
      <c r="H37" s="26">
        <v>0</v>
      </c>
      <c r="I37" s="27">
        <v>0</v>
      </c>
      <c r="J37" s="26">
        <v>0</v>
      </c>
      <c r="K37" s="27">
        <v>0</v>
      </c>
      <c r="L37" s="24">
        <v>2594</v>
      </c>
      <c r="M37" s="25">
        <v>832.15520000000004</v>
      </c>
      <c r="N37" s="24">
        <v>633</v>
      </c>
      <c r="O37" s="25">
        <v>847.58699999999999</v>
      </c>
      <c r="P37" s="26"/>
      <c r="Q37" s="27"/>
      <c r="R37" s="24">
        <v>410</v>
      </c>
      <c r="S37" s="25">
        <v>773.79300000000001</v>
      </c>
      <c r="T37" s="24">
        <v>1675</v>
      </c>
      <c r="U37" s="25">
        <v>712.64549999999997</v>
      </c>
      <c r="V37" s="24">
        <v>251</v>
      </c>
      <c r="W37" s="25">
        <v>117.36760000000001</v>
      </c>
      <c r="X37" s="24">
        <v>0</v>
      </c>
      <c r="Y37" s="25">
        <v>0</v>
      </c>
      <c r="Z37" s="24"/>
      <c r="AA37" s="25"/>
      <c r="AB37" s="24"/>
      <c r="AC37" s="25"/>
      <c r="AD37" s="24"/>
      <c r="AE37" s="25"/>
      <c r="AF37" s="24">
        <v>0</v>
      </c>
      <c r="AG37" s="25">
        <v>0</v>
      </c>
      <c r="AH37" s="28">
        <f t="shared" si="0"/>
        <v>3873.2271000000001</v>
      </c>
    </row>
    <row r="38" spans="1:34" ht="30" x14ac:dyDescent="0.25">
      <c r="A38" s="21">
        <v>27</v>
      </c>
      <c r="B38" s="22">
        <v>390180</v>
      </c>
      <c r="C38" s="23" t="s">
        <v>47</v>
      </c>
      <c r="D38" s="24">
        <v>1967</v>
      </c>
      <c r="E38" s="25">
        <v>466.76910000000004</v>
      </c>
      <c r="F38" s="24">
        <v>480</v>
      </c>
      <c r="G38" s="25">
        <v>540.72</v>
      </c>
      <c r="H38" s="26">
        <v>0</v>
      </c>
      <c r="I38" s="27">
        <v>0</v>
      </c>
      <c r="J38" s="26">
        <v>0</v>
      </c>
      <c r="K38" s="27">
        <v>0</v>
      </c>
      <c r="L38" s="24">
        <v>4432</v>
      </c>
      <c r="M38" s="25">
        <v>1421.7856000000002</v>
      </c>
      <c r="N38" s="24">
        <v>1081</v>
      </c>
      <c r="O38" s="25">
        <v>1447.4590000000001</v>
      </c>
      <c r="P38" s="26"/>
      <c r="Q38" s="27"/>
      <c r="R38" s="24">
        <v>700</v>
      </c>
      <c r="S38" s="25">
        <v>1321.11</v>
      </c>
      <c r="T38" s="24">
        <v>2862</v>
      </c>
      <c r="U38" s="25">
        <v>1217.66652</v>
      </c>
      <c r="V38" s="24">
        <v>428</v>
      </c>
      <c r="W38" s="25">
        <v>200.13280000000003</v>
      </c>
      <c r="X38" s="24">
        <v>0</v>
      </c>
      <c r="Y38" s="25">
        <v>0</v>
      </c>
      <c r="Z38" s="24"/>
      <c r="AA38" s="25"/>
      <c r="AB38" s="24"/>
      <c r="AC38" s="25"/>
      <c r="AD38" s="24"/>
      <c r="AE38" s="25"/>
      <c r="AF38" s="24">
        <v>0</v>
      </c>
      <c r="AG38" s="25">
        <v>0</v>
      </c>
      <c r="AH38" s="28">
        <f t="shared" si="0"/>
        <v>6615.6430199999995</v>
      </c>
    </row>
    <row r="39" spans="1:34" x14ac:dyDescent="0.25">
      <c r="A39" s="21">
        <v>28</v>
      </c>
      <c r="B39" s="22">
        <v>390270</v>
      </c>
      <c r="C39" s="23" t="s">
        <v>48</v>
      </c>
      <c r="D39" s="24">
        <v>1114</v>
      </c>
      <c r="E39" s="25">
        <v>264.35220000000004</v>
      </c>
      <c r="F39" s="24">
        <v>272</v>
      </c>
      <c r="G39" s="25">
        <v>306.40800000000002</v>
      </c>
      <c r="H39" s="26">
        <v>0</v>
      </c>
      <c r="I39" s="27">
        <v>0</v>
      </c>
      <c r="J39" s="26">
        <v>0</v>
      </c>
      <c r="K39" s="27">
        <v>0</v>
      </c>
      <c r="L39" s="24">
        <v>2510</v>
      </c>
      <c r="M39" s="25">
        <v>805.20799999999997</v>
      </c>
      <c r="N39" s="24">
        <v>612</v>
      </c>
      <c r="O39" s="25">
        <v>819.46799999999996</v>
      </c>
      <c r="P39" s="26"/>
      <c r="Q39" s="27"/>
      <c r="R39" s="24">
        <v>396</v>
      </c>
      <c r="S39" s="25">
        <v>747.37079999999992</v>
      </c>
      <c r="T39" s="24">
        <v>1621</v>
      </c>
      <c r="U39" s="25">
        <v>689.67065999999988</v>
      </c>
      <c r="V39" s="24">
        <v>243</v>
      </c>
      <c r="W39" s="25">
        <v>113.6268</v>
      </c>
      <c r="X39" s="24">
        <v>0</v>
      </c>
      <c r="Y39" s="25">
        <v>0</v>
      </c>
      <c r="Z39" s="24"/>
      <c r="AA39" s="25"/>
      <c r="AB39" s="24"/>
      <c r="AC39" s="25"/>
      <c r="AD39" s="24"/>
      <c r="AE39" s="25"/>
      <c r="AF39" s="24">
        <v>0</v>
      </c>
      <c r="AG39" s="25">
        <v>0</v>
      </c>
      <c r="AH39" s="28">
        <f t="shared" si="0"/>
        <v>3746.1044599999996</v>
      </c>
    </row>
    <row r="40" spans="1:34" x14ac:dyDescent="0.25">
      <c r="A40" s="21">
        <v>29</v>
      </c>
      <c r="B40" s="22">
        <v>390190</v>
      </c>
      <c r="C40" s="23" t="s">
        <v>49</v>
      </c>
      <c r="D40" s="24">
        <v>2420</v>
      </c>
      <c r="E40" s="25">
        <v>574.26599999999996</v>
      </c>
      <c r="F40" s="24">
        <v>590</v>
      </c>
      <c r="G40" s="25">
        <v>664.63499999999999</v>
      </c>
      <c r="H40" s="26">
        <v>0</v>
      </c>
      <c r="I40" s="27">
        <v>0</v>
      </c>
      <c r="J40" s="26">
        <v>0</v>
      </c>
      <c r="K40" s="27">
        <v>0</v>
      </c>
      <c r="L40" s="24">
        <v>5454</v>
      </c>
      <c r="M40" s="25">
        <v>1749.6432</v>
      </c>
      <c r="N40" s="24">
        <v>1330</v>
      </c>
      <c r="O40" s="25">
        <v>1780.87</v>
      </c>
      <c r="P40" s="26"/>
      <c r="Q40" s="27"/>
      <c r="R40" s="24">
        <v>0</v>
      </c>
      <c r="S40" s="25">
        <v>0</v>
      </c>
      <c r="T40" s="24">
        <v>0</v>
      </c>
      <c r="U40" s="25">
        <v>0</v>
      </c>
      <c r="V40" s="24">
        <v>527</v>
      </c>
      <c r="W40" s="25">
        <v>246.42520000000002</v>
      </c>
      <c r="X40" s="24">
        <v>0</v>
      </c>
      <c r="Y40" s="25">
        <v>0</v>
      </c>
      <c r="Z40" s="24"/>
      <c r="AA40" s="25"/>
      <c r="AB40" s="24"/>
      <c r="AC40" s="25"/>
      <c r="AD40" s="24"/>
      <c r="AE40" s="25"/>
      <c r="AF40" s="24">
        <v>0</v>
      </c>
      <c r="AG40" s="25">
        <v>0</v>
      </c>
      <c r="AH40" s="28">
        <f t="shared" si="0"/>
        <v>5015.8393999999989</v>
      </c>
    </row>
    <row r="41" spans="1:34" ht="30" x14ac:dyDescent="0.25">
      <c r="A41" s="21">
        <v>30</v>
      </c>
      <c r="B41" s="29">
        <v>390280</v>
      </c>
      <c r="C41" s="30" t="s">
        <v>50</v>
      </c>
      <c r="D41" s="33">
        <v>2872</v>
      </c>
      <c r="E41" s="78">
        <v>681.52559999999994</v>
      </c>
      <c r="F41" s="33">
        <v>700</v>
      </c>
      <c r="G41" s="78">
        <v>788.55</v>
      </c>
      <c r="H41" s="31">
        <v>0</v>
      </c>
      <c r="I41" s="32">
        <v>0</v>
      </c>
      <c r="J41" s="31">
        <v>0</v>
      </c>
      <c r="K41" s="32">
        <v>0</v>
      </c>
      <c r="L41" s="33">
        <v>6472</v>
      </c>
      <c r="M41" s="78">
        <v>2076.2175999999999</v>
      </c>
      <c r="N41" s="33">
        <v>1578</v>
      </c>
      <c r="O41" s="78">
        <v>2112.942</v>
      </c>
      <c r="P41" s="31"/>
      <c r="Q41" s="32"/>
      <c r="R41" s="33">
        <v>1022</v>
      </c>
      <c r="S41" s="78">
        <v>1928.8205999999998</v>
      </c>
      <c r="T41" s="33">
        <v>4179</v>
      </c>
      <c r="U41" s="78">
        <v>1777.9973399999999</v>
      </c>
      <c r="V41" s="33">
        <v>626</v>
      </c>
      <c r="W41" s="78">
        <v>292.71760000000006</v>
      </c>
      <c r="X41" s="33">
        <v>0</v>
      </c>
      <c r="Y41" s="78">
        <v>0</v>
      </c>
      <c r="Z41" s="33"/>
      <c r="AA41" s="78"/>
      <c r="AB41" s="33"/>
      <c r="AC41" s="78"/>
      <c r="AD41" s="33"/>
      <c r="AE41" s="78"/>
      <c r="AF41" s="33">
        <v>0</v>
      </c>
      <c r="AG41" s="78">
        <v>0</v>
      </c>
      <c r="AH41" s="34">
        <f>E41+G41+I41+K41+M41+O41+Q41+S41+U41+W41+Y41+AA41+AC41+AE41+AG41</f>
        <v>9658.7707399999999</v>
      </c>
    </row>
    <row r="42" spans="1:34" ht="20.25" customHeight="1" x14ac:dyDescent="0.25">
      <c r="A42" s="79"/>
      <c r="B42" s="74"/>
      <c r="C42" s="75" t="s">
        <v>51</v>
      </c>
      <c r="D42" s="76">
        <f>SUM(D12:D41)</f>
        <v>72976</v>
      </c>
      <c r="E42" s="77">
        <f t="shared" ref="E42:AH42" si="1">SUM(E12:E41)</f>
        <v>17317.2048</v>
      </c>
      <c r="F42" s="76">
        <f t="shared" si="1"/>
        <v>17799</v>
      </c>
      <c r="G42" s="77">
        <f t="shared" si="1"/>
        <v>20050.573499999999</v>
      </c>
      <c r="H42" s="76">
        <f t="shared" si="1"/>
        <v>78679</v>
      </c>
      <c r="I42" s="77">
        <f t="shared" si="1"/>
        <v>23403.601699999999</v>
      </c>
      <c r="J42" s="76">
        <f t="shared" si="1"/>
        <v>19231</v>
      </c>
      <c r="K42" s="77">
        <f t="shared" si="1"/>
        <v>30467.673300000002</v>
      </c>
      <c r="L42" s="76">
        <f t="shared" si="1"/>
        <v>164466</v>
      </c>
      <c r="M42" s="77">
        <f t="shared" si="1"/>
        <v>52760.692800000004</v>
      </c>
      <c r="N42" s="76">
        <f t="shared" si="1"/>
        <v>40097</v>
      </c>
      <c r="O42" s="77">
        <f t="shared" si="1"/>
        <v>53689.883000000002</v>
      </c>
      <c r="P42" s="76">
        <f t="shared" si="1"/>
        <v>50627</v>
      </c>
      <c r="Q42" s="77">
        <f t="shared" si="1"/>
        <v>98039.185500000007</v>
      </c>
      <c r="R42" s="76">
        <f t="shared" si="1"/>
        <v>25981</v>
      </c>
      <c r="S42" s="77">
        <f t="shared" si="1"/>
        <v>49033.941299999991</v>
      </c>
      <c r="T42" s="76">
        <f t="shared" si="1"/>
        <v>106200</v>
      </c>
      <c r="U42" s="77">
        <f t="shared" si="1"/>
        <v>45432.341999999997</v>
      </c>
      <c r="V42" s="76">
        <f t="shared" si="1"/>
        <v>13686</v>
      </c>
      <c r="W42" s="77">
        <f t="shared" si="1"/>
        <v>6399.5735999999997</v>
      </c>
      <c r="X42" s="76">
        <f t="shared" si="1"/>
        <v>4710</v>
      </c>
      <c r="Y42" s="77">
        <f t="shared" si="1"/>
        <v>11013.393</v>
      </c>
      <c r="Z42" s="76">
        <f t="shared" si="1"/>
        <v>0</v>
      </c>
      <c r="AA42" s="77">
        <f t="shared" si="1"/>
        <v>0</v>
      </c>
      <c r="AB42" s="76">
        <f t="shared" si="1"/>
        <v>500</v>
      </c>
      <c r="AC42" s="77">
        <f t="shared" si="1"/>
        <v>186.54</v>
      </c>
      <c r="AD42" s="76">
        <f t="shared" si="1"/>
        <v>0</v>
      </c>
      <c r="AE42" s="77">
        <f t="shared" si="1"/>
        <v>0</v>
      </c>
      <c r="AF42" s="76">
        <f t="shared" si="1"/>
        <v>8066</v>
      </c>
      <c r="AG42" s="77">
        <f t="shared" si="1"/>
        <v>3642.6056000000003</v>
      </c>
      <c r="AH42" s="80">
        <f t="shared" si="1"/>
        <v>411437.21010000008</v>
      </c>
    </row>
    <row r="43" spans="1:34" ht="20.25" customHeight="1" x14ac:dyDescent="0.25">
      <c r="A43" s="36"/>
      <c r="B43" s="81"/>
      <c r="C43" s="82" t="s">
        <v>52</v>
      </c>
      <c r="D43" s="83"/>
      <c r="E43" s="84"/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  <c r="AF43" s="83"/>
      <c r="AG43" s="84"/>
      <c r="AH43" s="37"/>
    </row>
    <row r="44" spans="1:34" ht="20.25" customHeight="1" thickBot="1" x14ac:dyDescent="0.3">
      <c r="A44" s="38"/>
      <c r="B44" s="39"/>
      <c r="C44" s="40" t="s">
        <v>53</v>
      </c>
      <c r="D44" s="41"/>
      <c r="E44" s="42"/>
      <c r="F44" s="41"/>
      <c r="G44" s="42"/>
      <c r="H44" s="43">
        <v>2300</v>
      </c>
      <c r="I44" s="44">
        <v>5660.76</v>
      </c>
      <c r="J44" s="43"/>
      <c r="K44" s="44"/>
      <c r="L44" s="41"/>
      <c r="M44" s="42"/>
      <c r="N44" s="41"/>
      <c r="O44" s="42"/>
      <c r="P44" s="43"/>
      <c r="Q44" s="44"/>
      <c r="R44" s="41"/>
      <c r="S44" s="42"/>
      <c r="T44" s="41"/>
      <c r="U44" s="42"/>
      <c r="V44" s="41"/>
      <c r="W44" s="42"/>
      <c r="X44" s="41"/>
      <c r="Y44" s="42"/>
      <c r="Z44" s="41"/>
      <c r="AA44" s="42"/>
      <c r="AB44" s="41"/>
      <c r="AC44" s="42"/>
      <c r="AD44" s="41"/>
      <c r="AE44" s="42"/>
      <c r="AF44" s="41"/>
      <c r="AG44" s="42"/>
      <c r="AH44" s="45">
        <f>I44</f>
        <v>5660.76</v>
      </c>
    </row>
    <row r="45" spans="1:34" ht="16.5" thickBot="1" x14ac:dyDescent="0.3">
      <c r="A45" s="38"/>
      <c r="B45" s="39"/>
      <c r="C45" s="46"/>
      <c r="D45" s="104" t="s">
        <v>54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5"/>
    </row>
    <row r="46" spans="1:34" ht="30" x14ac:dyDescent="0.25">
      <c r="A46" s="47">
        <f>A41+1</f>
        <v>31</v>
      </c>
      <c r="B46" s="48">
        <v>390470</v>
      </c>
      <c r="C46" s="23" t="s">
        <v>55</v>
      </c>
      <c r="D46" s="24"/>
      <c r="E46" s="25"/>
      <c r="F46" s="24"/>
      <c r="G46" s="25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>
        <v>0</v>
      </c>
      <c r="W46" s="25">
        <v>0</v>
      </c>
      <c r="X46" s="24">
        <v>0</v>
      </c>
      <c r="Y46" s="25">
        <v>0</v>
      </c>
      <c r="Z46" s="24">
        <v>3000</v>
      </c>
      <c r="AA46" s="25">
        <v>684.6</v>
      </c>
      <c r="AB46" s="24">
        <v>0</v>
      </c>
      <c r="AC46" s="25">
        <v>0</v>
      </c>
      <c r="AD46" s="24">
        <v>0</v>
      </c>
      <c r="AE46" s="25">
        <v>0</v>
      </c>
      <c r="AF46" s="24"/>
      <c r="AG46" s="25"/>
      <c r="AH46" s="28">
        <f t="shared" ref="AH46:AH50" si="2">E46+G46+I46+K46+M46+O46+Q46+S46+U46+W46+Y46+AA46+AC46+AE46+AG46</f>
        <v>684.6</v>
      </c>
    </row>
    <row r="47" spans="1:34" ht="30" x14ac:dyDescent="0.25">
      <c r="A47" s="21">
        <f>A46+1</f>
        <v>32</v>
      </c>
      <c r="B47" s="22">
        <v>390800</v>
      </c>
      <c r="C47" s="23" t="s">
        <v>56</v>
      </c>
      <c r="D47" s="24"/>
      <c r="E47" s="25"/>
      <c r="F47" s="24"/>
      <c r="G47" s="25"/>
      <c r="H47" s="26"/>
      <c r="I47" s="27"/>
      <c r="J47" s="26"/>
      <c r="K47" s="27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>
        <v>2213</v>
      </c>
      <c r="W47" s="25">
        <v>1034.7988</v>
      </c>
      <c r="X47" s="24">
        <v>1071</v>
      </c>
      <c r="Y47" s="25">
        <v>2504.3193000000001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/>
      <c r="AG47" s="25"/>
      <c r="AH47" s="28">
        <f t="shared" si="2"/>
        <v>3539.1181000000001</v>
      </c>
    </row>
    <row r="48" spans="1:34" ht="30" x14ac:dyDescent="0.25">
      <c r="A48" s="21">
        <f t="shared" ref="A48:A50" si="3">A47+1</f>
        <v>33</v>
      </c>
      <c r="B48" s="22">
        <v>390910</v>
      </c>
      <c r="C48" s="23" t="s">
        <v>57</v>
      </c>
      <c r="D48" s="24"/>
      <c r="E48" s="25"/>
      <c r="F48" s="24"/>
      <c r="G48" s="25"/>
      <c r="H48" s="26"/>
      <c r="I48" s="27"/>
      <c r="J48" s="26"/>
      <c r="K48" s="27"/>
      <c r="L48" s="24"/>
      <c r="M48" s="25"/>
      <c r="N48" s="24"/>
      <c r="O48" s="25"/>
      <c r="P48" s="26"/>
      <c r="Q48" s="27"/>
      <c r="R48" s="24"/>
      <c r="S48" s="25"/>
      <c r="T48" s="24"/>
      <c r="U48" s="25"/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9987</v>
      </c>
      <c r="AC48" s="25">
        <v>5617.6875</v>
      </c>
      <c r="AD48" s="24">
        <v>153</v>
      </c>
      <c r="AE48" s="25">
        <v>598.30650000000003</v>
      </c>
      <c r="AF48" s="24"/>
      <c r="AG48" s="25"/>
      <c r="AH48" s="28">
        <f t="shared" si="2"/>
        <v>6215.9939999999997</v>
      </c>
    </row>
    <row r="49" spans="1:34" x14ac:dyDescent="0.25">
      <c r="A49" s="21">
        <f t="shared" si="3"/>
        <v>34</v>
      </c>
      <c r="B49" s="22">
        <v>391000</v>
      </c>
      <c r="C49" s="23" t="s">
        <v>58</v>
      </c>
      <c r="D49" s="24"/>
      <c r="E49" s="25"/>
      <c r="F49" s="24"/>
      <c r="G49" s="25"/>
      <c r="H49" s="26"/>
      <c r="I49" s="27"/>
      <c r="J49" s="26"/>
      <c r="K49" s="27"/>
      <c r="L49" s="24"/>
      <c r="M49" s="25"/>
      <c r="N49" s="24"/>
      <c r="O49" s="25"/>
      <c r="P49" s="26"/>
      <c r="Q49" s="27"/>
      <c r="R49" s="24"/>
      <c r="S49" s="25"/>
      <c r="T49" s="24"/>
      <c r="U49" s="25"/>
      <c r="V49" s="24">
        <v>0</v>
      </c>
      <c r="W49" s="25">
        <v>0</v>
      </c>
      <c r="X49" s="24">
        <v>0</v>
      </c>
      <c r="Y49" s="25">
        <v>0</v>
      </c>
      <c r="Z49" s="24">
        <v>0</v>
      </c>
      <c r="AA49" s="25">
        <v>0</v>
      </c>
      <c r="AB49" s="24">
        <v>8447</v>
      </c>
      <c r="AC49" s="25">
        <v>4751.4375</v>
      </c>
      <c r="AD49" s="24">
        <v>803</v>
      </c>
      <c r="AE49" s="25">
        <v>3140.1315</v>
      </c>
      <c r="AF49" s="24"/>
      <c r="AG49" s="25"/>
      <c r="AH49" s="28">
        <f t="shared" si="2"/>
        <v>7891.5689999999995</v>
      </c>
    </row>
    <row r="50" spans="1:34" x14ac:dyDescent="0.25">
      <c r="A50" s="21">
        <f t="shared" si="3"/>
        <v>35</v>
      </c>
      <c r="B50" s="49">
        <v>391110</v>
      </c>
      <c r="C50" s="30" t="s">
        <v>59</v>
      </c>
      <c r="D50" s="50"/>
      <c r="E50" s="51"/>
      <c r="F50" s="50"/>
      <c r="G50" s="51"/>
      <c r="H50" s="52"/>
      <c r="I50" s="53"/>
      <c r="J50" s="52"/>
      <c r="K50" s="53"/>
      <c r="L50" s="50"/>
      <c r="M50" s="51"/>
      <c r="N50" s="50"/>
      <c r="O50" s="51"/>
      <c r="P50" s="52"/>
      <c r="Q50" s="53"/>
      <c r="R50" s="50"/>
      <c r="S50" s="51"/>
      <c r="T50" s="50"/>
      <c r="U50" s="51"/>
      <c r="V50" s="50">
        <v>0</v>
      </c>
      <c r="W50" s="51">
        <v>0</v>
      </c>
      <c r="X50" s="50">
        <v>0</v>
      </c>
      <c r="Y50" s="51">
        <v>0</v>
      </c>
      <c r="Z50" s="50">
        <v>0</v>
      </c>
      <c r="AA50" s="51">
        <v>0</v>
      </c>
      <c r="AB50" s="50">
        <v>2916</v>
      </c>
      <c r="AC50" s="51">
        <v>1640.25</v>
      </c>
      <c r="AD50" s="50">
        <v>0</v>
      </c>
      <c r="AE50" s="51">
        <v>0</v>
      </c>
      <c r="AF50" s="50"/>
      <c r="AG50" s="51"/>
      <c r="AH50" s="54">
        <f t="shared" si="2"/>
        <v>1640.25</v>
      </c>
    </row>
    <row r="51" spans="1:34" s="60" customFormat="1" x14ac:dyDescent="0.25">
      <c r="A51" s="55"/>
      <c r="B51" s="56"/>
      <c r="C51" s="35" t="s">
        <v>51</v>
      </c>
      <c r="D51" s="57">
        <v>0</v>
      </c>
      <c r="E51" s="58">
        <v>0</v>
      </c>
      <c r="F51" s="57">
        <v>0</v>
      </c>
      <c r="G51" s="58">
        <f t="shared" ref="G51:AH51" si="4">SUM(G46:G50)</f>
        <v>0</v>
      </c>
      <c r="H51" s="57">
        <f t="shared" si="4"/>
        <v>0</v>
      </c>
      <c r="I51" s="58">
        <f t="shared" si="4"/>
        <v>0</v>
      </c>
      <c r="J51" s="57">
        <f t="shared" si="4"/>
        <v>0</v>
      </c>
      <c r="K51" s="58">
        <f t="shared" si="4"/>
        <v>0</v>
      </c>
      <c r="L51" s="57">
        <f t="shared" si="4"/>
        <v>0</v>
      </c>
      <c r="M51" s="58">
        <f t="shared" si="4"/>
        <v>0</v>
      </c>
      <c r="N51" s="57">
        <f t="shared" si="4"/>
        <v>0</v>
      </c>
      <c r="O51" s="58">
        <f t="shared" si="4"/>
        <v>0</v>
      </c>
      <c r="P51" s="57">
        <f t="shared" si="4"/>
        <v>0</v>
      </c>
      <c r="Q51" s="58">
        <f t="shared" si="4"/>
        <v>0</v>
      </c>
      <c r="R51" s="57">
        <f t="shared" si="4"/>
        <v>0</v>
      </c>
      <c r="S51" s="58">
        <f t="shared" si="4"/>
        <v>0</v>
      </c>
      <c r="T51" s="57">
        <f t="shared" si="4"/>
        <v>0</v>
      </c>
      <c r="U51" s="58">
        <f t="shared" si="4"/>
        <v>0</v>
      </c>
      <c r="V51" s="57">
        <f t="shared" si="4"/>
        <v>2213</v>
      </c>
      <c r="W51" s="58">
        <f t="shared" si="4"/>
        <v>1034.7988</v>
      </c>
      <c r="X51" s="57">
        <f t="shared" si="4"/>
        <v>1071</v>
      </c>
      <c r="Y51" s="58">
        <f t="shared" si="4"/>
        <v>2504.3193000000001</v>
      </c>
      <c r="Z51" s="57">
        <f t="shared" si="4"/>
        <v>3000</v>
      </c>
      <c r="AA51" s="58">
        <f t="shared" si="4"/>
        <v>684.6</v>
      </c>
      <c r="AB51" s="57">
        <f t="shared" si="4"/>
        <v>21350</v>
      </c>
      <c r="AC51" s="58">
        <f t="shared" si="4"/>
        <v>12009.375</v>
      </c>
      <c r="AD51" s="57">
        <f t="shared" si="4"/>
        <v>956</v>
      </c>
      <c r="AE51" s="58">
        <f t="shared" si="4"/>
        <v>3738.4380000000001</v>
      </c>
      <c r="AF51" s="57">
        <f t="shared" si="4"/>
        <v>0</v>
      </c>
      <c r="AG51" s="58">
        <f t="shared" si="4"/>
        <v>0</v>
      </c>
      <c r="AH51" s="59">
        <f t="shared" si="4"/>
        <v>19971.5311</v>
      </c>
    </row>
    <row r="52" spans="1:34" ht="15.75" thickBot="1" x14ac:dyDescent="0.3">
      <c r="A52" s="61"/>
      <c r="B52" s="62"/>
      <c r="C52" s="63" t="s">
        <v>60</v>
      </c>
      <c r="D52" s="64">
        <v>70836</v>
      </c>
      <c r="E52" s="65">
        <v>16072.688400000001</v>
      </c>
      <c r="F52" s="64">
        <v>17596</v>
      </c>
      <c r="G52" s="65">
        <f t="shared" ref="G52:AH52" si="5">G42+G51</f>
        <v>20050.573499999999</v>
      </c>
      <c r="H52" s="64">
        <f t="shared" si="5"/>
        <v>78679</v>
      </c>
      <c r="I52" s="65">
        <f t="shared" si="5"/>
        <v>23403.601699999999</v>
      </c>
      <c r="J52" s="64">
        <f t="shared" si="5"/>
        <v>19231</v>
      </c>
      <c r="K52" s="65">
        <f t="shared" si="5"/>
        <v>30467.673300000002</v>
      </c>
      <c r="L52" s="64">
        <f t="shared" si="5"/>
        <v>164466</v>
      </c>
      <c r="M52" s="65">
        <f t="shared" si="5"/>
        <v>52760.692800000004</v>
      </c>
      <c r="N52" s="64">
        <f t="shared" si="5"/>
        <v>40097</v>
      </c>
      <c r="O52" s="65">
        <f t="shared" si="5"/>
        <v>53689.883000000002</v>
      </c>
      <c r="P52" s="64">
        <f t="shared" si="5"/>
        <v>50627</v>
      </c>
      <c r="Q52" s="65">
        <f t="shared" si="5"/>
        <v>98039.185500000007</v>
      </c>
      <c r="R52" s="64">
        <f t="shared" si="5"/>
        <v>25981</v>
      </c>
      <c r="S52" s="65">
        <f t="shared" si="5"/>
        <v>49033.941299999991</v>
      </c>
      <c r="T52" s="64">
        <f t="shared" si="5"/>
        <v>106200</v>
      </c>
      <c r="U52" s="65">
        <f t="shared" si="5"/>
        <v>45432.341999999997</v>
      </c>
      <c r="V52" s="64">
        <f t="shared" si="5"/>
        <v>15899</v>
      </c>
      <c r="W52" s="65">
        <f t="shared" si="5"/>
        <v>7434.3724000000002</v>
      </c>
      <c r="X52" s="64">
        <f t="shared" si="5"/>
        <v>5781</v>
      </c>
      <c r="Y52" s="65">
        <f t="shared" si="5"/>
        <v>13517.712299999999</v>
      </c>
      <c r="Z52" s="64">
        <f t="shared" si="5"/>
        <v>3000</v>
      </c>
      <c r="AA52" s="65">
        <f t="shared" si="5"/>
        <v>684.6</v>
      </c>
      <c r="AB52" s="64">
        <f t="shared" si="5"/>
        <v>21850</v>
      </c>
      <c r="AC52" s="65">
        <f t="shared" si="5"/>
        <v>12195.915000000001</v>
      </c>
      <c r="AD52" s="64">
        <f t="shared" si="5"/>
        <v>956</v>
      </c>
      <c r="AE52" s="65">
        <f t="shared" si="5"/>
        <v>3738.4380000000001</v>
      </c>
      <c r="AF52" s="64">
        <f t="shared" si="5"/>
        <v>8066</v>
      </c>
      <c r="AG52" s="65">
        <f t="shared" si="5"/>
        <v>3642.6056000000003</v>
      </c>
      <c r="AH52" s="66">
        <f t="shared" si="5"/>
        <v>431408.74120000011</v>
      </c>
    </row>
    <row r="54" spans="1:34" s="67" customFormat="1" hidden="1" x14ac:dyDescent="0.25">
      <c r="B54" s="68"/>
      <c r="C54" s="69" t="s">
        <v>61</v>
      </c>
      <c r="D54" s="70">
        <v>72976</v>
      </c>
      <c r="E54" s="71">
        <v>17317.2048</v>
      </c>
      <c r="F54" s="70">
        <v>17799</v>
      </c>
      <c r="G54" s="71">
        <v>20050.573499999999</v>
      </c>
      <c r="H54" s="70">
        <v>78679</v>
      </c>
      <c r="I54" s="71">
        <v>23403.601699999999</v>
      </c>
      <c r="J54" s="70">
        <v>19231</v>
      </c>
      <c r="K54" s="71">
        <v>30467.673300000002</v>
      </c>
      <c r="L54" s="70">
        <v>164466</v>
      </c>
      <c r="M54" s="71">
        <v>52760.692800000004</v>
      </c>
      <c r="N54" s="70">
        <v>40097</v>
      </c>
      <c r="O54" s="71">
        <v>53689.883000000002</v>
      </c>
      <c r="P54" s="70">
        <v>51127</v>
      </c>
      <c r="Q54" s="71">
        <v>98225.7255</v>
      </c>
      <c r="R54" s="70">
        <v>25981</v>
      </c>
      <c r="S54" s="71">
        <v>49033.941299999999</v>
      </c>
      <c r="T54" s="70">
        <v>106200</v>
      </c>
      <c r="U54" s="71">
        <v>45432.342000000004</v>
      </c>
      <c r="V54" s="70">
        <v>15899</v>
      </c>
      <c r="W54" s="71">
        <v>7434.3724000000002</v>
      </c>
      <c r="X54" s="70">
        <v>5781</v>
      </c>
      <c r="Y54" s="71">
        <v>13517.712300000001</v>
      </c>
      <c r="Z54" s="70">
        <v>3000</v>
      </c>
      <c r="AA54" s="71">
        <v>684.6</v>
      </c>
      <c r="AB54" s="70">
        <v>21350</v>
      </c>
      <c r="AC54" s="71">
        <v>12009.52448</v>
      </c>
      <c r="AD54" s="70">
        <v>956</v>
      </c>
      <c r="AE54" s="71">
        <v>3738.4380000000001</v>
      </c>
      <c r="AF54" s="70">
        <v>8066</v>
      </c>
      <c r="AG54" s="71">
        <v>3642.6055999999999</v>
      </c>
      <c r="AH54" s="72">
        <v>431408.89067999995</v>
      </c>
    </row>
    <row r="55" spans="1:34" s="67" customFormat="1" hidden="1" x14ac:dyDescent="0.25">
      <c r="B55" s="68"/>
      <c r="C55" s="69"/>
      <c r="D55" s="70"/>
      <c r="E55" s="71"/>
      <c r="F55" s="70"/>
      <c r="G55" s="71"/>
      <c r="H55" s="70"/>
      <c r="I55" s="71"/>
      <c r="J55" s="70"/>
      <c r="K55" s="71"/>
      <c r="L55" s="70"/>
      <c r="M55" s="71"/>
      <c r="N55" s="70"/>
      <c r="O55" s="71"/>
      <c r="P55" s="70"/>
      <c r="Q55" s="71"/>
      <c r="R55" s="70"/>
      <c r="S55" s="71"/>
      <c r="T55" s="70"/>
      <c r="U55" s="71"/>
      <c r="V55" s="70"/>
      <c r="W55" s="71"/>
      <c r="X55" s="70"/>
      <c r="Y55" s="71"/>
      <c r="Z55" s="70"/>
      <c r="AA55" s="71"/>
      <c r="AB55" s="70"/>
      <c r="AC55" s="71"/>
      <c r="AD55" s="70"/>
      <c r="AE55" s="71"/>
      <c r="AF55" s="70"/>
      <c r="AG55" s="71"/>
      <c r="AH55" s="72"/>
    </row>
    <row r="56" spans="1:34" x14ac:dyDescent="0.25">
      <c r="A56" s="73" t="s">
        <v>62</v>
      </c>
      <c r="B56" s="73"/>
      <c r="C56" s="73" t="s">
        <v>63</v>
      </c>
    </row>
    <row r="57" spans="1:34" x14ac:dyDescent="0.25">
      <c r="A57" s="73" t="s">
        <v>64</v>
      </c>
      <c r="B57" s="73"/>
      <c r="C57" s="73" t="s">
        <v>65</v>
      </c>
    </row>
    <row r="58" spans="1:34" x14ac:dyDescent="0.25">
      <c r="A58" s="73" t="s">
        <v>66</v>
      </c>
      <c r="B58" s="73"/>
      <c r="C58" s="73" t="s">
        <v>67</v>
      </c>
    </row>
    <row r="59" spans="1:34" x14ac:dyDescent="0.25">
      <c r="A59" s="73" t="s">
        <v>68</v>
      </c>
      <c r="B59" s="73"/>
      <c r="C59" s="73" t="s">
        <v>69</v>
      </c>
    </row>
    <row r="60" spans="1:34" x14ac:dyDescent="0.25">
      <c r="A60" s="73" t="s">
        <v>70</v>
      </c>
      <c r="B60" s="73"/>
      <c r="C60" s="73" t="s">
        <v>71</v>
      </c>
    </row>
    <row r="61" spans="1:34" x14ac:dyDescent="0.25">
      <c r="A61" s="73" t="s">
        <v>72</v>
      </c>
      <c r="B61" s="73"/>
      <c r="C61" s="73" t="s">
        <v>73</v>
      </c>
    </row>
    <row r="62" spans="1:34" x14ac:dyDescent="0.25">
      <c r="A62" s="73" t="s">
        <v>74</v>
      </c>
      <c r="B62" s="73"/>
      <c r="C62" s="73" t="s">
        <v>75</v>
      </c>
    </row>
    <row r="63" spans="1:34" x14ac:dyDescent="0.25">
      <c r="A63" s="73" t="s">
        <v>76</v>
      </c>
      <c r="B63" s="73"/>
      <c r="C63" s="73" t="s">
        <v>78</v>
      </c>
    </row>
    <row r="64" spans="1:34" x14ac:dyDescent="0.25">
      <c r="A64" s="73" t="s">
        <v>77</v>
      </c>
      <c r="B64" s="73"/>
      <c r="C64" s="73" t="s">
        <v>79</v>
      </c>
    </row>
  </sheetData>
  <autoFilter ref="B10:AC52" xr:uid="{00000000-0009-0000-0000-000000000000}"/>
  <mergeCells count="32">
    <mergeCell ref="A5:AH5"/>
    <mergeCell ref="A6:AH6"/>
    <mergeCell ref="A11:AH11"/>
    <mergeCell ref="D45:AH45"/>
    <mergeCell ref="V9:W9"/>
    <mergeCell ref="X9:Y9"/>
    <mergeCell ref="Z9:AA9"/>
    <mergeCell ref="AB9:AC9"/>
    <mergeCell ref="AD9:AE9"/>
    <mergeCell ref="AF9:AG9"/>
    <mergeCell ref="AH8:AH10"/>
    <mergeCell ref="D9:E9"/>
    <mergeCell ref="F9:G9"/>
    <mergeCell ref="H9:I9"/>
    <mergeCell ref="J9:K9"/>
    <mergeCell ref="L9:M9"/>
    <mergeCell ref="N9:O9"/>
    <mergeCell ref="P9:Q9"/>
    <mergeCell ref="Z8:AA8"/>
    <mergeCell ref="AB8:AE8"/>
    <mergeCell ref="AF8:AG8"/>
    <mergeCell ref="A8:A10"/>
    <mergeCell ref="C8:C10"/>
    <mergeCell ref="D8:G8"/>
    <mergeCell ref="H8:K8"/>
    <mergeCell ref="L8:O8"/>
    <mergeCell ref="P8:Q8"/>
    <mergeCell ref="R9:S9"/>
    <mergeCell ref="T9:U9"/>
    <mergeCell ref="R8:U8"/>
    <mergeCell ref="V8:W8"/>
    <mergeCell ref="X8:Y8"/>
  </mergeCells>
  <pageMargins left="0.70866141732283472" right="0.11811023622047245" top="0.15748031496062992" bottom="0.35433070866141736" header="0.31496062992125984" footer="0.31496062992125984"/>
  <pageSetup paperSize="9" scale="45" fitToHeight="0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АПП-СБаз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Юрьевна</dc:creator>
  <cp:lastModifiedBy>Новикова Светлана Альбертовна</cp:lastModifiedBy>
  <cp:lastPrinted>2022-12-27T08:30:00Z</cp:lastPrinted>
  <dcterms:created xsi:type="dcterms:W3CDTF">2022-12-27T08:28:19Z</dcterms:created>
  <dcterms:modified xsi:type="dcterms:W3CDTF">2022-12-30T12:12:21Z</dcterms:modified>
</cp:coreProperties>
</file>